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'Sheet1'!$A$1:$K$43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<sst xmlns="http://schemas.openxmlformats.org/spreadsheetml/2006/main" count="80" uniqueCount="79">
  <si>
    <t>附件1：</t>
  </si>
  <si>
    <t xml:space="preserve">2018年两市两县第二批预拨秸秆综合利用资金明细表  </t>
  </si>
  <si>
    <t>单位：万元</t>
  </si>
  <si>
    <t>单位编码</t>
  </si>
  <si>
    <t>市县</t>
  </si>
  <si>
    <t>合计（万元）</t>
  </si>
  <si>
    <t>压块站建设</t>
  </si>
  <si>
    <t>生物质炉具</t>
  </si>
  <si>
    <t>原料化利用项目</t>
  </si>
  <si>
    <t>压块站合计（个）</t>
  </si>
  <si>
    <t>小型压块站（个）</t>
  </si>
  <si>
    <t>1万吨压块企业（个）</t>
  </si>
  <si>
    <t>2万吨压块企业（个）</t>
  </si>
  <si>
    <t>省级补贴资金</t>
  </si>
  <si>
    <t>台（套）</t>
  </si>
  <si>
    <t>第二次预拨资金</t>
  </si>
  <si>
    <t>总计</t>
  </si>
  <si>
    <t xml:space="preserve">    001101</t>
  </si>
  <si>
    <t xml:space="preserve">    哈尔滨市合计</t>
  </si>
  <si>
    <t>001101001</t>
  </si>
  <si>
    <t xml:space="preserve">      哈尔滨市</t>
  </si>
  <si>
    <t>其中：呼兰区</t>
  </si>
  <si>
    <t>阿城区</t>
  </si>
  <si>
    <t>双城区</t>
  </si>
  <si>
    <t>南岗区</t>
  </si>
  <si>
    <t>道里区</t>
  </si>
  <si>
    <t>道外区</t>
  </si>
  <si>
    <t>香坊区</t>
  </si>
  <si>
    <t>平房区</t>
  </si>
  <si>
    <t>松北区</t>
  </si>
  <si>
    <t xml:space="preserve">      001101003</t>
  </si>
  <si>
    <t xml:space="preserve">      宾县</t>
  </si>
  <si>
    <t xml:space="preserve">      001101004</t>
  </si>
  <si>
    <t xml:space="preserve">      方正县</t>
  </si>
  <si>
    <t xml:space="preserve">      001101005</t>
  </si>
  <si>
    <t xml:space="preserve">      依兰县</t>
  </si>
  <si>
    <t xml:space="preserve">      001101006</t>
  </si>
  <si>
    <t xml:space="preserve">      巴彦县</t>
  </si>
  <si>
    <t xml:space="preserve">      001101007</t>
  </si>
  <si>
    <t xml:space="preserve">      木兰县</t>
  </si>
  <si>
    <t xml:space="preserve">      001101008</t>
  </si>
  <si>
    <t xml:space="preserve">      通河县</t>
  </si>
  <si>
    <t xml:space="preserve">      001101009</t>
  </si>
  <si>
    <t xml:space="preserve">      延寿县</t>
  </si>
  <si>
    <t xml:space="preserve">      001101011</t>
  </si>
  <si>
    <t xml:space="preserve">      五常市</t>
  </si>
  <si>
    <t xml:space="preserve">      001101012</t>
  </si>
  <si>
    <t xml:space="preserve">      尚志市</t>
  </si>
  <si>
    <t xml:space="preserve">    001111</t>
  </si>
  <si>
    <t xml:space="preserve">    大庆市合计</t>
  </si>
  <si>
    <t xml:space="preserve">      001111003</t>
  </si>
  <si>
    <t xml:space="preserve">      肇州县</t>
  </si>
  <si>
    <t xml:space="preserve">      001111004</t>
  </si>
  <si>
    <t xml:space="preserve">      肇源县</t>
  </si>
  <si>
    <t xml:space="preserve">    001113</t>
  </si>
  <si>
    <t xml:space="preserve">    绥化市合计</t>
  </si>
  <si>
    <t xml:space="preserve">      001113001</t>
  </si>
  <si>
    <t xml:space="preserve">      绥化市</t>
  </si>
  <si>
    <t>其中：北林区</t>
  </si>
  <si>
    <t>宝山镇</t>
  </si>
  <si>
    <t xml:space="preserve">      001113002</t>
  </si>
  <si>
    <t xml:space="preserve">      安达市</t>
  </si>
  <si>
    <t xml:space="preserve">      001113003</t>
  </si>
  <si>
    <t xml:space="preserve">      肇东市</t>
  </si>
  <si>
    <t xml:space="preserve">      001113004</t>
  </si>
  <si>
    <t xml:space="preserve">      兰西县</t>
  </si>
  <si>
    <t xml:space="preserve">      001113005</t>
  </si>
  <si>
    <t xml:space="preserve">      青冈县</t>
  </si>
  <si>
    <t xml:space="preserve">      001113006</t>
  </si>
  <si>
    <t xml:space="preserve">      明水县</t>
  </si>
  <si>
    <t xml:space="preserve">      001113007</t>
  </si>
  <si>
    <t xml:space="preserve">      海伦市</t>
  </si>
  <si>
    <t xml:space="preserve">      001113008</t>
  </si>
  <si>
    <t xml:space="preserve">      望奎县</t>
  </si>
  <si>
    <t xml:space="preserve">      001113009</t>
  </si>
  <si>
    <t xml:space="preserve">      绥棱县</t>
  </si>
  <si>
    <t xml:space="preserve">      001113010</t>
  </si>
  <si>
    <t xml:space="preserve">      庆安县</t>
  </si>
  <si>
    <t>注：安排给国家级贫困县的该项资金，资金砍块下达，由贫困县按照黑政办发〔2017〕70号文件的要求，统筹用于农业生产发展和农村基础设施建设，不得用于社会事业方面支出。具体要求按照《黑龙江省财政厅 黑龙江省扶贫办关于做好2018年贫困县涉农资金整合试点工作的通知》（黑财农〔2018〕49号）执行。表中所列的项目内容仅作参考。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</si>
</sst>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_);[Red]\(0\)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8"/>
      <name val="华文中宋"/>
      <family val="0"/>
    </font>
    <font>
      <b/>
      <sz val="18"/>
      <name val="宋体"/>
      <family val="0"/>
    </font>
    <font>
      <sz val="10"/>
      <color indexed="8"/>
      <name val="黑体"/>
      <family val="3"/>
    </font>
    <font>
      <sz val="10"/>
      <name val="黑体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7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17" fillId="17" borderId="6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30" fillId="16" borderId="8" applyNumberFormat="0" applyAlignment="0" applyProtection="0"/>
    <xf numFmtId="0" fontId="24" fillId="7" borderId="5" applyNumberFormat="0" applyAlignment="0" applyProtection="0"/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177" fontId="9" fillId="0" borderId="11" xfId="65" applyNumberFormat="1" applyFont="1" applyFill="1" applyBorder="1" applyAlignment="1">
      <alignment horizontal="center" vertical="center" wrapText="1"/>
      <protection/>
    </xf>
    <xf numFmtId="178" fontId="9" fillId="0" borderId="11" xfId="65" applyNumberFormat="1" applyFont="1" applyBorder="1" applyAlignment="1">
      <alignment horizontal="center" vertical="center" wrapText="1"/>
      <protection/>
    </xf>
    <xf numFmtId="177" fontId="9" fillId="0" borderId="11" xfId="65" applyNumberFormat="1" applyFont="1" applyBorder="1" applyAlignment="1">
      <alignment horizontal="center" vertical="center" wrapText="1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 horizontal="left" vertical="center"/>
      <protection/>
    </xf>
    <xf numFmtId="177" fontId="11" fillId="0" borderId="11" xfId="65" applyNumberFormat="1" applyFont="1" applyFill="1" applyBorder="1" applyAlignment="1">
      <alignment horizontal="center" vertical="center" wrapText="1"/>
      <protection/>
    </xf>
    <xf numFmtId="178" fontId="11" fillId="0" borderId="11" xfId="0" applyNumberFormat="1" applyFont="1" applyBorder="1" applyAlignment="1">
      <alignment horizontal="center" vertical="center" wrapText="1"/>
    </xf>
    <xf numFmtId="177" fontId="11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 applyProtection="1">
      <alignment horizontal="right" vertical="center"/>
      <protection/>
    </xf>
    <xf numFmtId="178" fontId="11" fillId="0" borderId="11" xfId="0" applyNumberFormat="1" applyFont="1" applyFill="1" applyBorder="1" applyAlignment="1">
      <alignment horizontal="center" vertical="center" wrapText="1"/>
    </xf>
    <xf numFmtId="177" fontId="11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left" vertical="center"/>
      <protection/>
    </xf>
    <xf numFmtId="178" fontId="9" fillId="0" borderId="11" xfId="0" applyNumberFormat="1" applyFont="1" applyFill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8" fontId="11" fillId="0" borderId="11" xfId="65" applyNumberFormat="1" applyFont="1" applyBorder="1" applyAlignment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 locked="0"/>
    </xf>
    <xf numFmtId="0" fontId="12" fillId="0" borderId="0" xfId="65" applyFont="1" applyFill="1" applyBorder="1" applyAlignment="1">
      <alignment horizontal="right" vertical="center"/>
      <protection/>
    </xf>
    <xf numFmtId="0" fontId="13" fillId="0" borderId="12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177" fontId="11" fillId="0" borderId="11" xfId="65" applyNumberFormat="1" applyFont="1" applyBorder="1" applyAlignment="1">
      <alignment horizontal="center" vertical="center" wrapText="1"/>
      <protection/>
    </xf>
    <xf numFmtId="0" fontId="12" fillId="0" borderId="0" xfId="65" applyFont="1" applyFill="1" applyBorder="1" applyAlignment="1">
      <alignment horizontal="center" vertical="center"/>
      <protection/>
    </xf>
    <xf numFmtId="0" fontId="0" fillId="0" borderId="0" xfId="65" applyFont="1" applyFill="1" applyBorder="1" applyAlignment="1">
      <alignment horizontal="center" vertical="center"/>
      <protection/>
    </xf>
    <xf numFmtId="0" fontId="0" fillId="0" borderId="12" xfId="65" applyFont="1" applyFill="1" applyBorder="1" applyAlignment="1">
      <alignment horizontal="center" vertical="center"/>
      <protection/>
    </xf>
    <xf numFmtId="0" fontId="0" fillId="0" borderId="0" xfId="65" applyFont="1" applyFill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 wrapText="1"/>
    </xf>
    <xf numFmtId="177" fontId="7" fillId="0" borderId="14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 quotePrefix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177" fontId="6" fillId="0" borderId="15" xfId="65" applyNumberFormat="1" applyFont="1" applyFill="1" applyBorder="1" applyAlignment="1">
      <alignment horizontal="center" vertical="center" wrapText="1"/>
      <protection/>
    </xf>
    <xf numFmtId="177" fontId="6" fillId="0" borderId="16" xfId="65" applyNumberFormat="1" applyFont="1" applyFill="1" applyBorder="1" applyAlignment="1">
      <alignment horizontal="center" vertical="center" wrapText="1"/>
      <protection/>
    </xf>
  </cellXfs>
  <cellStyles count="77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e鯪9Y_x000B_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5" xfId="42"/>
    <cellStyle name="常规 2" xfId="43"/>
    <cellStyle name="常规 2 12" xfId="44"/>
    <cellStyle name="常规 2 2" xfId="45"/>
    <cellStyle name="常规 2 2 2" xfId="46"/>
    <cellStyle name="常规 2 2 2 2" xfId="47"/>
    <cellStyle name="常规 2 4" xfId="48"/>
    <cellStyle name="常规 2_2014危房汇总表" xfId="49"/>
    <cellStyle name="常规 3" xfId="50"/>
    <cellStyle name="常规 3 2" xfId="51"/>
    <cellStyle name="常规 3 2 2" xfId="52"/>
    <cellStyle name="常规 3 3" xfId="53"/>
    <cellStyle name="常规 4" xfId="54"/>
    <cellStyle name="常规 4 2" xfId="55"/>
    <cellStyle name="常规 4 4" xfId="56"/>
    <cellStyle name="常规 5" xfId="57"/>
    <cellStyle name="常规 7" xfId="58"/>
    <cellStyle name="常规 8" xfId="59"/>
    <cellStyle name="常规 87" xfId="60"/>
    <cellStyle name="常规 9" xfId="61"/>
    <cellStyle name="常规 91" xfId="62"/>
    <cellStyle name="常规 92" xfId="63"/>
    <cellStyle name="常规 95" xfId="64"/>
    <cellStyle name="常规_Sheet1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普通_活用表_亿元表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样式 1" xfId="88"/>
    <cellStyle name="Followed Hyperlink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zoomScalePageLayoutView="0" workbookViewId="0" topLeftCell="A1">
      <pane xSplit="7" ySplit="6" topLeftCell="H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39" sqref="M39"/>
    </sheetView>
  </sheetViews>
  <sheetFormatPr defaultColWidth="9.00390625" defaultRowHeight="14.25"/>
  <cols>
    <col min="1" max="1" width="12.75390625" style="2" customWidth="1"/>
    <col min="2" max="2" width="13.75390625" style="2" customWidth="1"/>
    <col min="3" max="3" width="11.00390625" style="3" customWidth="1"/>
    <col min="4" max="5" width="6.375" style="4" customWidth="1"/>
    <col min="6" max="6" width="6.50390625" style="4" customWidth="1"/>
    <col min="7" max="7" width="6.875" style="4" customWidth="1"/>
    <col min="8" max="8" width="7.875" style="0" customWidth="1"/>
    <col min="9" max="9" width="8.00390625" style="5" customWidth="1"/>
    <col min="10" max="10" width="9.50390625" style="0" customWidth="1"/>
    <col min="11" max="11" width="7.75390625" style="0" customWidth="1"/>
  </cols>
  <sheetData>
    <row r="1" spans="1:2" ht="22.5" customHeight="1">
      <c r="A1" s="36" t="s">
        <v>0</v>
      </c>
      <c r="B1" s="36"/>
    </row>
    <row r="2" spans="1:11" ht="28.5" customHeight="1">
      <c r="A2" s="37" t="s">
        <v>1</v>
      </c>
      <c r="B2" s="38"/>
      <c r="C2" s="39"/>
      <c r="D2" s="38"/>
      <c r="E2" s="38"/>
      <c r="F2" s="38"/>
      <c r="G2" s="38"/>
      <c r="H2" s="38"/>
      <c r="I2" s="38"/>
      <c r="J2" s="38"/>
      <c r="K2" s="38"/>
    </row>
    <row r="3" spans="1:11" ht="16.5" customHeight="1">
      <c r="A3" s="6"/>
      <c r="B3" s="7"/>
      <c r="C3" s="8"/>
      <c r="D3" s="7"/>
      <c r="E3" s="7"/>
      <c r="F3" s="7"/>
      <c r="G3" s="7"/>
      <c r="H3" s="7"/>
      <c r="I3" s="7"/>
      <c r="J3" s="7"/>
      <c r="K3" s="28" t="s">
        <v>2</v>
      </c>
    </row>
    <row r="4" spans="1:11" ht="47.25" customHeight="1">
      <c r="A4" s="46" t="s">
        <v>3</v>
      </c>
      <c r="B4" s="46" t="s">
        <v>4</v>
      </c>
      <c r="C4" s="52" t="s">
        <v>5</v>
      </c>
      <c r="D4" s="40" t="s">
        <v>6</v>
      </c>
      <c r="E4" s="41"/>
      <c r="F4" s="41"/>
      <c r="G4" s="41"/>
      <c r="H4" s="42"/>
      <c r="I4" s="40" t="s">
        <v>7</v>
      </c>
      <c r="J4" s="42"/>
      <c r="K4" s="9" t="s">
        <v>8</v>
      </c>
    </row>
    <row r="5" spans="1:11" ht="65.25" customHeight="1">
      <c r="A5" s="47"/>
      <c r="B5" s="47"/>
      <c r="C5" s="53"/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13</v>
      </c>
      <c r="K5" s="29" t="s">
        <v>15</v>
      </c>
    </row>
    <row r="6" spans="1:11" ht="21" customHeight="1">
      <c r="A6" s="43" t="s">
        <v>16</v>
      </c>
      <c r="B6" s="44"/>
      <c r="C6" s="11">
        <f>H6+J6+K6</f>
        <v>13091.48</v>
      </c>
      <c r="D6" s="12">
        <f aca="true" t="shared" si="0" ref="D6:K6">D7+D27+D30</f>
        <v>79</v>
      </c>
      <c r="E6" s="12">
        <f t="shared" si="0"/>
        <v>55</v>
      </c>
      <c r="F6" s="12">
        <f t="shared" si="0"/>
        <v>22</v>
      </c>
      <c r="G6" s="12">
        <f t="shared" si="0"/>
        <v>2</v>
      </c>
      <c r="H6" s="13">
        <f t="shared" si="0"/>
        <v>3752</v>
      </c>
      <c r="I6" s="12">
        <f t="shared" si="0"/>
        <v>77530</v>
      </c>
      <c r="J6" s="13">
        <f t="shared" si="0"/>
        <v>5698.48</v>
      </c>
      <c r="K6" s="30">
        <f t="shared" si="0"/>
        <v>3641</v>
      </c>
    </row>
    <row r="7" spans="1:11" s="1" customFormat="1" ht="24.75" customHeight="1">
      <c r="A7" s="14" t="s">
        <v>17</v>
      </c>
      <c r="B7" s="14" t="s">
        <v>18</v>
      </c>
      <c r="C7" s="11">
        <f>H7+J7+K7</f>
        <v>6626.99</v>
      </c>
      <c r="D7" s="12">
        <f aca="true" t="shared" si="1" ref="D7:K7">D8+SUM(D18:D26)</f>
        <v>42</v>
      </c>
      <c r="E7" s="12">
        <f t="shared" si="1"/>
        <v>18</v>
      </c>
      <c r="F7" s="12">
        <f t="shared" si="1"/>
        <v>22</v>
      </c>
      <c r="G7" s="12">
        <f t="shared" si="1"/>
        <v>2</v>
      </c>
      <c r="H7" s="13">
        <f t="shared" si="1"/>
        <v>2457</v>
      </c>
      <c r="I7" s="12">
        <f t="shared" si="1"/>
        <v>39850</v>
      </c>
      <c r="J7" s="13">
        <f t="shared" si="1"/>
        <v>2928.99</v>
      </c>
      <c r="K7" s="13">
        <f t="shared" si="1"/>
        <v>1240.9999999999998</v>
      </c>
    </row>
    <row r="8" spans="1:11" ht="24.75" customHeight="1">
      <c r="A8" s="48" t="s">
        <v>19</v>
      </c>
      <c r="B8" s="15" t="s">
        <v>20</v>
      </c>
      <c r="C8" s="16">
        <f aca="true" t="shared" si="2" ref="C8:C42">H8+J8+K8</f>
        <v>1827.81</v>
      </c>
      <c r="D8" s="17">
        <f aca="true" t="shared" si="3" ref="D8:J8">SUM(D9:D17)</f>
        <v>12</v>
      </c>
      <c r="E8" s="17">
        <f t="shared" si="3"/>
        <v>4</v>
      </c>
      <c r="F8" s="17">
        <f t="shared" si="3"/>
        <v>8</v>
      </c>
      <c r="G8" s="17">
        <f t="shared" si="3"/>
        <v>0</v>
      </c>
      <c r="H8" s="18">
        <f t="shared" si="3"/>
        <v>740</v>
      </c>
      <c r="I8" s="17">
        <f t="shared" si="3"/>
        <v>14800</v>
      </c>
      <c r="J8" s="18">
        <f t="shared" si="3"/>
        <v>1087.81</v>
      </c>
      <c r="K8" s="18">
        <v>0</v>
      </c>
    </row>
    <row r="9" spans="1:11" ht="24.75" customHeight="1">
      <c r="A9" s="49"/>
      <c r="B9" s="19" t="s">
        <v>21</v>
      </c>
      <c r="C9" s="16">
        <f t="shared" si="2"/>
        <v>176.4</v>
      </c>
      <c r="D9" s="20">
        <v>0</v>
      </c>
      <c r="E9" s="20">
        <v>0</v>
      </c>
      <c r="F9" s="20">
        <v>0</v>
      </c>
      <c r="G9" s="20">
        <v>0</v>
      </c>
      <c r="H9" s="21"/>
      <c r="I9" s="20">
        <v>2400</v>
      </c>
      <c r="J9" s="21">
        <v>176.4</v>
      </c>
      <c r="K9" s="18">
        <v>0</v>
      </c>
    </row>
    <row r="10" spans="1:11" ht="24.75" customHeight="1">
      <c r="A10" s="49"/>
      <c r="B10" s="19" t="s">
        <v>22</v>
      </c>
      <c r="C10" s="16">
        <f t="shared" si="2"/>
        <v>940.63</v>
      </c>
      <c r="D10" s="20">
        <f aca="true" t="shared" si="4" ref="D10:D25">E10+F10+G10</f>
        <v>11</v>
      </c>
      <c r="E10" s="20">
        <v>4</v>
      </c>
      <c r="F10" s="20">
        <v>7</v>
      </c>
      <c r="G10" s="20"/>
      <c r="H10" s="21">
        <f aca="true" t="shared" si="5" ref="H10:H26">E10*35+F10*75+G10*590*0.15</f>
        <v>665</v>
      </c>
      <c r="I10" s="20">
        <v>3750</v>
      </c>
      <c r="J10" s="21">
        <v>275.63</v>
      </c>
      <c r="K10" s="18">
        <v>0</v>
      </c>
    </row>
    <row r="11" spans="1:11" ht="24.75" customHeight="1">
      <c r="A11" s="49"/>
      <c r="B11" s="19" t="s">
        <v>23</v>
      </c>
      <c r="C11" s="16">
        <f t="shared" si="2"/>
        <v>294</v>
      </c>
      <c r="D11" s="20">
        <f t="shared" si="4"/>
        <v>0</v>
      </c>
      <c r="E11" s="20"/>
      <c r="F11" s="20"/>
      <c r="G11" s="20"/>
      <c r="H11" s="21">
        <f t="shared" si="5"/>
        <v>0</v>
      </c>
      <c r="I11" s="20">
        <v>4000</v>
      </c>
      <c r="J11" s="21">
        <v>294</v>
      </c>
      <c r="K11" s="18">
        <v>0</v>
      </c>
    </row>
    <row r="12" spans="1:11" ht="24.75" customHeight="1">
      <c r="A12" s="49"/>
      <c r="B12" s="19" t="s">
        <v>24</v>
      </c>
      <c r="C12" s="16">
        <f t="shared" si="2"/>
        <v>0</v>
      </c>
      <c r="D12" s="20">
        <f t="shared" si="4"/>
        <v>0</v>
      </c>
      <c r="E12" s="20"/>
      <c r="F12" s="20"/>
      <c r="G12" s="20"/>
      <c r="H12" s="21">
        <f t="shared" si="5"/>
        <v>0</v>
      </c>
      <c r="I12" s="20"/>
      <c r="J12" s="21">
        <v>0</v>
      </c>
      <c r="K12" s="18">
        <v>0</v>
      </c>
    </row>
    <row r="13" spans="1:11" ht="24.75" customHeight="1">
      <c r="A13" s="49"/>
      <c r="B13" s="19" t="s">
        <v>25</v>
      </c>
      <c r="C13" s="16">
        <f t="shared" si="2"/>
        <v>29.4</v>
      </c>
      <c r="D13" s="20">
        <f t="shared" si="4"/>
        <v>0</v>
      </c>
      <c r="E13" s="20"/>
      <c r="F13" s="20"/>
      <c r="G13" s="20"/>
      <c r="H13" s="21">
        <f t="shared" si="5"/>
        <v>0</v>
      </c>
      <c r="I13" s="20">
        <v>400</v>
      </c>
      <c r="J13" s="21">
        <v>29.4</v>
      </c>
      <c r="K13" s="18">
        <v>0</v>
      </c>
    </row>
    <row r="14" spans="1:11" ht="24.75" customHeight="1">
      <c r="A14" s="49"/>
      <c r="B14" s="19" t="s">
        <v>26</v>
      </c>
      <c r="C14" s="16">
        <f t="shared" si="2"/>
        <v>185.25</v>
      </c>
      <c r="D14" s="20">
        <f t="shared" si="4"/>
        <v>1</v>
      </c>
      <c r="E14" s="20"/>
      <c r="F14" s="20">
        <v>1</v>
      </c>
      <c r="G14" s="20"/>
      <c r="H14" s="21">
        <f t="shared" si="5"/>
        <v>75</v>
      </c>
      <c r="I14" s="20">
        <v>1500</v>
      </c>
      <c r="J14" s="21">
        <v>110.25</v>
      </c>
      <c r="K14" s="18">
        <v>0</v>
      </c>
    </row>
    <row r="15" spans="1:11" ht="24.75" customHeight="1">
      <c r="A15" s="49"/>
      <c r="B15" s="19" t="s">
        <v>27</v>
      </c>
      <c r="C15" s="16">
        <f t="shared" si="2"/>
        <v>14.7</v>
      </c>
      <c r="D15" s="20">
        <f t="shared" si="4"/>
        <v>0</v>
      </c>
      <c r="E15" s="20"/>
      <c r="F15" s="20"/>
      <c r="G15" s="20"/>
      <c r="H15" s="21">
        <f t="shared" si="5"/>
        <v>0</v>
      </c>
      <c r="I15" s="20">
        <v>200</v>
      </c>
      <c r="J15" s="21">
        <v>14.7</v>
      </c>
      <c r="K15" s="18">
        <v>0</v>
      </c>
    </row>
    <row r="16" spans="1:11" ht="24.75" customHeight="1">
      <c r="A16" s="49"/>
      <c r="B16" s="19" t="s">
        <v>28</v>
      </c>
      <c r="C16" s="16">
        <f t="shared" si="2"/>
        <v>128.63</v>
      </c>
      <c r="D16" s="20">
        <f t="shared" si="4"/>
        <v>0</v>
      </c>
      <c r="E16" s="20"/>
      <c r="F16" s="20"/>
      <c r="G16" s="20"/>
      <c r="H16" s="21">
        <f t="shared" si="5"/>
        <v>0</v>
      </c>
      <c r="I16" s="20">
        <v>1750</v>
      </c>
      <c r="J16" s="21">
        <v>128.63</v>
      </c>
      <c r="K16" s="18">
        <v>0</v>
      </c>
    </row>
    <row r="17" spans="1:11" ht="24.75" customHeight="1">
      <c r="A17" s="50"/>
      <c r="B17" s="19" t="s">
        <v>29</v>
      </c>
      <c r="C17" s="16">
        <f t="shared" si="2"/>
        <v>58.8</v>
      </c>
      <c r="D17" s="20">
        <f t="shared" si="4"/>
        <v>0</v>
      </c>
      <c r="E17" s="20"/>
      <c r="F17" s="20"/>
      <c r="G17" s="20"/>
      <c r="H17" s="21">
        <f t="shared" si="5"/>
        <v>0</v>
      </c>
      <c r="I17" s="20">
        <v>800</v>
      </c>
      <c r="J17" s="21">
        <v>58.8</v>
      </c>
      <c r="K17" s="18">
        <v>0</v>
      </c>
    </row>
    <row r="18" spans="1:11" ht="24.75" customHeight="1">
      <c r="A18" s="15" t="s">
        <v>30</v>
      </c>
      <c r="B18" s="15" t="s">
        <v>31</v>
      </c>
      <c r="C18" s="16">
        <f t="shared" si="2"/>
        <v>1079</v>
      </c>
      <c r="D18" s="20">
        <f t="shared" si="4"/>
        <v>15</v>
      </c>
      <c r="E18" s="20">
        <v>7</v>
      </c>
      <c r="F18" s="20">
        <v>7</v>
      </c>
      <c r="G18" s="20">
        <v>1</v>
      </c>
      <c r="H18" s="21">
        <f t="shared" si="5"/>
        <v>858.5</v>
      </c>
      <c r="I18" s="20">
        <v>3000</v>
      </c>
      <c r="J18" s="21">
        <v>220.5</v>
      </c>
      <c r="K18" s="18">
        <v>0</v>
      </c>
    </row>
    <row r="19" spans="1:11" ht="24.75" customHeight="1">
      <c r="A19" s="15" t="s">
        <v>32</v>
      </c>
      <c r="B19" s="15" t="s">
        <v>33</v>
      </c>
      <c r="C19" s="16">
        <f t="shared" si="2"/>
        <v>183.75</v>
      </c>
      <c r="D19" s="20">
        <f t="shared" si="4"/>
        <v>0</v>
      </c>
      <c r="E19" s="20"/>
      <c r="F19" s="20"/>
      <c r="G19" s="20"/>
      <c r="H19" s="21">
        <f t="shared" si="5"/>
        <v>0</v>
      </c>
      <c r="I19" s="20">
        <v>2500</v>
      </c>
      <c r="J19" s="21">
        <v>183.75</v>
      </c>
      <c r="K19" s="18">
        <v>0</v>
      </c>
    </row>
    <row r="20" spans="1:11" ht="24.75" customHeight="1">
      <c r="A20" s="15" t="s">
        <v>34</v>
      </c>
      <c r="B20" s="15" t="s">
        <v>35</v>
      </c>
      <c r="C20" s="16">
        <f t="shared" si="2"/>
        <v>1009.35</v>
      </c>
      <c r="D20" s="20">
        <f t="shared" si="4"/>
        <v>5</v>
      </c>
      <c r="E20" s="20">
        <v>3</v>
      </c>
      <c r="F20" s="20">
        <v>2</v>
      </c>
      <c r="G20" s="20"/>
      <c r="H20" s="21">
        <f t="shared" si="5"/>
        <v>255</v>
      </c>
      <c r="I20" s="20">
        <v>2100</v>
      </c>
      <c r="J20" s="21">
        <v>154.35</v>
      </c>
      <c r="K20" s="18">
        <v>600</v>
      </c>
    </row>
    <row r="21" spans="1:11" ht="24.75" customHeight="1">
      <c r="A21" s="15" t="s">
        <v>36</v>
      </c>
      <c r="B21" s="15" t="s">
        <v>37</v>
      </c>
      <c r="C21" s="16">
        <f t="shared" si="2"/>
        <v>1011.68</v>
      </c>
      <c r="D21" s="20">
        <f t="shared" si="4"/>
        <v>8</v>
      </c>
      <c r="E21" s="20">
        <v>3</v>
      </c>
      <c r="F21" s="20">
        <v>4</v>
      </c>
      <c r="G21" s="20">
        <v>1</v>
      </c>
      <c r="H21" s="21">
        <f t="shared" si="5"/>
        <v>493.5</v>
      </c>
      <c r="I21" s="20">
        <v>7050</v>
      </c>
      <c r="J21" s="21">
        <v>518.18</v>
      </c>
      <c r="K21" s="18">
        <v>0</v>
      </c>
    </row>
    <row r="22" spans="1:11" ht="24.75" customHeight="1">
      <c r="A22" s="15" t="s">
        <v>38</v>
      </c>
      <c r="B22" s="15" t="s">
        <v>39</v>
      </c>
      <c r="C22" s="16">
        <f t="shared" si="2"/>
        <v>95.55</v>
      </c>
      <c r="D22" s="20">
        <f t="shared" si="4"/>
        <v>0</v>
      </c>
      <c r="E22" s="20"/>
      <c r="F22" s="20"/>
      <c r="G22" s="20"/>
      <c r="H22" s="21">
        <f t="shared" si="5"/>
        <v>0</v>
      </c>
      <c r="I22" s="20">
        <v>1300</v>
      </c>
      <c r="J22" s="21">
        <v>95.55</v>
      </c>
      <c r="K22" s="18">
        <v>0</v>
      </c>
    </row>
    <row r="23" spans="1:11" ht="24.75" customHeight="1">
      <c r="A23" s="15" t="s">
        <v>40</v>
      </c>
      <c r="B23" s="15" t="s">
        <v>41</v>
      </c>
      <c r="C23" s="16">
        <f t="shared" si="2"/>
        <v>795.3499999999998</v>
      </c>
      <c r="D23" s="20">
        <f t="shared" si="4"/>
        <v>0</v>
      </c>
      <c r="E23" s="20"/>
      <c r="F23" s="20"/>
      <c r="G23" s="20"/>
      <c r="H23" s="21">
        <f t="shared" si="5"/>
        <v>0</v>
      </c>
      <c r="I23" s="20">
        <v>2100</v>
      </c>
      <c r="J23" s="21">
        <v>154.35</v>
      </c>
      <c r="K23" s="18">
        <v>640.9999999999998</v>
      </c>
    </row>
    <row r="24" spans="1:11" ht="24.75" customHeight="1">
      <c r="A24" s="15" t="s">
        <v>42</v>
      </c>
      <c r="B24" s="15" t="s">
        <v>43</v>
      </c>
      <c r="C24" s="16">
        <f t="shared" si="2"/>
        <v>66.15</v>
      </c>
      <c r="D24" s="20">
        <f t="shared" si="4"/>
        <v>0</v>
      </c>
      <c r="E24" s="20"/>
      <c r="F24" s="20"/>
      <c r="G24" s="20"/>
      <c r="H24" s="21">
        <f t="shared" si="5"/>
        <v>0</v>
      </c>
      <c r="I24" s="17">
        <v>900</v>
      </c>
      <c r="J24" s="21">
        <v>66.15</v>
      </c>
      <c r="K24" s="18">
        <v>0</v>
      </c>
    </row>
    <row r="25" spans="1:11" ht="24.75" customHeight="1">
      <c r="A25" s="15" t="s">
        <v>44</v>
      </c>
      <c r="B25" s="15" t="s">
        <v>45</v>
      </c>
      <c r="C25" s="16">
        <f t="shared" si="2"/>
        <v>367.5</v>
      </c>
      <c r="D25" s="20">
        <f t="shared" si="4"/>
        <v>0</v>
      </c>
      <c r="E25" s="20"/>
      <c r="F25" s="20"/>
      <c r="G25" s="20"/>
      <c r="H25" s="21">
        <f t="shared" si="5"/>
        <v>0</v>
      </c>
      <c r="I25" s="17">
        <v>5000</v>
      </c>
      <c r="J25" s="21">
        <v>367.5</v>
      </c>
      <c r="K25" s="18">
        <v>0</v>
      </c>
    </row>
    <row r="26" spans="1:11" ht="24.75" customHeight="1">
      <c r="A26" s="15" t="s">
        <v>46</v>
      </c>
      <c r="B26" s="15" t="s">
        <v>47</v>
      </c>
      <c r="C26" s="16">
        <f t="shared" si="2"/>
        <v>190.85</v>
      </c>
      <c r="D26" s="20">
        <f aca="true" t="shared" si="6" ref="D26:D42">E26+F26+G26</f>
        <v>2</v>
      </c>
      <c r="E26" s="20">
        <v>1</v>
      </c>
      <c r="F26" s="20">
        <v>1</v>
      </c>
      <c r="G26" s="20"/>
      <c r="H26" s="21">
        <f t="shared" si="5"/>
        <v>110</v>
      </c>
      <c r="I26" s="17">
        <v>1100</v>
      </c>
      <c r="J26" s="21">
        <v>80.85</v>
      </c>
      <c r="K26" s="18">
        <v>0</v>
      </c>
    </row>
    <row r="27" spans="1:11" s="1" customFormat="1" ht="24.75" customHeight="1">
      <c r="A27" s="22" t="s">
        <v>48</v>
      </c>
      <c r="B27" s="22" t="s">
        <v>49</v>
      </c>
      <c r="C27" s="11">
        <f t="shared" si="2"/>
        <v>439.53</v>
      </c>
      <c r="D27" s="23">
        <f t="shared" si="6"/>
        <v>0</v>
      </c>
      <c r="E27" s="12"/>
      <c r="F27" s="12"/>
      <c r="G27" s="12"/>
      <c r="H27" s="24">
        <f aca="true" t="shared" si="7" ref="H27:H42">E27*35+F27*75+G27*590*0.15</f>
        <v>0</v>
      </c>
      <c r="I27" s="12">
        <f>I28+I29</f>
        <v>5980</v>
      </c>
      <c r="J27" s="13">
        <f>J28+J29</f>
        <v>439.53</v>
      </c>
      <c r="K27" s="30">
        <v>0</v>
      </c>
    </row>
    <row r="28" spans="1:11" ht="24.75" customHeight="1">
      <c r="A28" s="15" t="s">
        <v>50</v>
      </c>
      <c r="B28" s="15" t="s">
        <v>51</v>
      </c>
      <c r="C28" s="16">
        <f t="shared" si="2"/>
        <v>72.03</v>
      </c>
      <c r="D28" s="20">
        <f t="shared" si="6"/>
        <v>0</v>
      </c>
      <c r="E28" s="20"/>
      <c r="F28" s="20"/>
      <c r="G28" s="20"/>
      <c r="H28" s="21">
        <f t="shared" si="7"/>
        <v>0</v>
      </c>
      <c r="I28" s="20">
        <v>980</v>
      </c>
      <c r="J28" s="21">
        <v>72.03</v>
      </c>
      <c r="K28" s="18">
        <v>0</v>
      </c>
    </row>
    <row r="29" spans="1:11" ht="24.75" customHeight="1">
      <c r="A29" s="15" t="s">
        <v>52</v>
      </c>
      <c r="B29" s="15" t="s">
        <v>53</v>
      </c>
      <c r="C29" s="16">
        <f t="shared" si="2"/>
        <v>367.5</v>
      </c>
      <c r="D29" s="20">
        <f t="shared" si="6"/>
        <v>0</v>
      </c>
      <c r="E29" s="20"/>
      <c r="F29" s="20"/>
      <c r="G29" s="20"/>
      <c r="H29" s="21">
        <f t="shared" si="7"/>
        <v>0</v>
      </c>
      <c r="I29" s="20">
        <v>5000</v>
      </c>
      <c r="J29" s="21">
        <v>367.5</v>
      </c>
      <c r="K29" s="18">
        <v>0</v>
      </c>
    </row>
    <row r="30" spans="1:11" s="1" customFormat="1" ht="24.75" customHeight="1">
      <c r="A30" s="14" t="s">
        <v>54</v>
      </c>
      <c r="B30" s="14" t="s">
        <v>55</v>
      </c>
      <c r="C30" s="11">
        <f t="shared" si="2"/>
        <v>6024.96</v>
      </c>
      <c r="D30" s="23">
        <f t="shared" si="6"/>
        <v>37</v>
      </c>
      <c r="E30" s="12">
        <f>E37</f>
        <v>37</v>
      </c>
      <c r="F30" s="12"/>
      <c r="G30" s="12"/>
      <c r="H30" s="24">
        <f t="shared" si="7"/>
        <v>1295</v>
      </c>
      <c r="I30" s="12">
        <f>I31+SUM(I34:I42)</f>
        <v>31700</v>
      </c>
      <c r="J30" s="13">
        <f>J31+SUM(J34:J42)</f>
        <v>2329.96</v>
      </c>
      <c r="K30" s="30">
        <v>2400</v>
      </c>
    </row>
    <row r="31" spans="1:11" ht="24.75" customHeight="1">
      <c r="A31" s="51" t="s">
        <v>56</v>
      </c>
      <c r="B31" s="15" t="s">
        <v>57</v>
      </c>
      <c r="C31" s="16">
        <f t="shared" si="2"/>
        <v>510.83</v>
      </c>
      <c r="D31" s="20">
        <f t="shared" si="6"/>
        <v>0</v>
      </c>
      <c r="E31" s="25"/>
      <c r="F31" s="25"/>
      <c r="G31" s="25"/>
      <c r="H31" s="21">
        <f t="shared" si="7"/>
        <v>0</v>
      </c>
      <c r="I31" s="25">
        <f>I32+I33</f>
        <v>6950</v>
      </c>
      <c r="J31" s="31">
        <v>510.83</v>
      </c>
      <c r="K31" s="18">
        <v>0</v>
      </c>
    </row>
    <row r="32" spans="1:11" ht="24.75" customHeight="1">
      <c r="A32" s="49"/>
      <c r="B32" s="19" t="s">
        <v>58</v>
      </c>
      <c r="C32" s="16">
        <f t="shared" si="2"/>
        <v>437.33</v>
      </c>
      <c r="D32" s="20">
        <f t="shared" si="6"/>
        <v>0</v>
      </c>
      <c r="E32" s="20"/>
      <c r="F32" s="20"/>
      <c r="G32" s="20"/>
      <c r="H32" s="21">
        <f t="shared" si="7"/>
        <v>0</v>
      </c>
      <c r="I32" s="20">
        <v>5950</v>
      </c>
      <c r="J32" s="21">
        <v>437.33</v>
      </c>
      <c r="K32" s="18">
        <v>0</v>
      </c>
    </row>
    <row r="33" spans="1:11" ht="24.75" customHeight="1">
      <c r="A33" s="50"/>
      <c r="B33" s="19" t="s">
        <v>59</v>
      </c>
      <c r="C33" s="16">
        <f t="shared" si="2"/>
        <v>73.5</v>
      </c>
      <c r="D33" s="20">
        <f t="shared" si="6"/>
        <v>0</v>
      </c>
      <c r="E33" s="20"/>
      <c r="F33" s="20"/>
      <c r="G33" s="20"/>
      <c r="H33" s="21">
        <f t="shared" si="7"/>
        <v>0</v>
      </c>
      <c r="I33" s="20">
        <v>1000</v>
      </c>
      <c r="J33" s="21">
        <v>73.5</v>
      </c>
      <c r="K33" s="18">
        <v>0</v>
      </c>
    </row>
    <row r="34" spans="1:11" ht="24.75" customHeight="1">
      <c r="A34" s="15" t="s">
        <v>60</v>
      </c>
      <c r="B34" s="15" t="s">
        <v>61</v>
      </c>
      <c r="C34" s="16">
        <f t="shared" si="2"/>
        <v>191.1</v>
      </c>
      <c r="D34" s="20">
        <f t="shared" si="6"/>
        <v>0</v>
      </c>
      <c r="E34" s="20"/>
      <c r="F34" s="20"/>
      <c r="G34" s="20"/>
      <c r="H34" s="21">
        <f t="shared" si="7"/>
        <v>0</v>
      </c>
      <c r="I34" s="17">
        <v>2600</v>
      </c>
      <c r="J34" s="21">
        <v>191.1</v>
      </c>
      <c r="K34" s="18">
        <v>0</v>
      </c>
    </row>
    <row r="35" spans="1:11" ht="24.75" customHeight="1">
      <c r="A35" s="15" t="s">
        <v>62</v>
      </c>
      <c r="B35" s="15" t="s">
        <v>63</v>
      </c>
      <c r="C35" s="16">
        <f t="shared" si="2"/>
        <v>820.5</v>
      </c>
      <c r="D35" s="20">
        <f t="shared" si="6"/>
        <v>0</v>
      </c>
      <c r="E35" s="20"/>
      <c r="F35" s="20"/>
      <c r="G35" s="20"/>
      <c r="H35" s="21">
        <f t="shared" si="7"/>
        <v>0</v>
      </c>
      <c r="I35" s="17">
        <v>3000</v>
      </c>
      <c r="J35" s="21">
        <v>220.5</v>
      </c>
      <c r="K35" s="18">
        <v>600</v>
      </c>
    </row>
    <row r="36" spans="1:11" ht="24.75" customHeight="1">
      <c r="A36" s="15" t="s">
        <v>64</v>
      </c>
      <c r="B36" s="15" t="s">
        <v>65</v>
      </c>
      <c r="C36" s="16">
        <f t="shared" si="2"/>
        <v>110.25</v>
      </c>
      <c r="D36" s="20">
        <f t="shared" si="6"/>
        <v>0</v>
      </c>
      <c r="E36" s="20"/>
      <c r="F36" s="20"/>
      <c r="G36" s="20"/>
      <c r="H36" s="21">
        <f t="shared" si="7"/>
        <v>0</v>
      </c>
      <c r="I36" s="17">
        <v>1500</v>
      </c>
      <c r="J36" s="21">
        <v>110.25</v>
      </c>
      <c r="K36" s="18">
        <v>0</v>
      </c>
    </row>
    <row r="37" spans="1:11" ht="24.75" customHeight="1">
      <c r="A37" s="15" t="s">
        <v>66</v>
      </c>
      <c r="B37" s="15" t="s">
        <v>67</v>
      </c>
      <c r="C37" s="16">
        <f t="shared" si="2"/>
        <v>1946.45</v>
      </c>
      <c r="D37" s="20">
        <f t="shared" si="6"/>
        <v>37</v>
      </c>
      <c r="E37" s="20">
        <v>37</v>
      </c>
      <c r="F37" s="20"/>
      <c r="G37" s="20"/>
      <c r="H37" s="21">
        <f t="shared" si="7"/>
        <v>1295</v>
      </c>
      <c r="I37" s="17">
        <v>700</v>
      </c>
      <c r="J37" s="21">
        <v>51.45</v>
      </c>
      <c r="K37" s="18">
        <v>600</v>
      </c>
    </row>
    <row r="38" spans="1:11" ht="24.75" customHeight="1">
      <c r="A38" s="15" t="s">
        <v>68</v>
      </c>
      <c r="B38" s="15" t="s">
        <v>69</v>
      </c>
      <c r="C38" s="16">
        <f t="shared" si="2"/>
        <v>437.33</v>
      </c>
      <c r="D38" s="20">
        <f t="shared" si="6"/>
        <v>0</v>
      </c>
      <c r="E38" s="20"/>
      <c r="F38" s="20"/>
      <c r="G38" s="20"/>
      <c r="H38" s="21">
        <f t="shared" si="7"/>
        <v>0</v>
      </c>
      <c r="I38" s="17">
        <v>5950</v>
      </c>
      <c r="J38" s="21">
        <v>437.33</v>
      </c>
      <c r="K38" s="18">
        <v>0</v>
      </c>
    </row>
    <row r="39" spans="1:11" ht="24.75" customHeight="1">
      <c r="A39" s="15" t="s">
        <v>70</v>
      </c>
      <c r="B39" s="15" t="s">
        <v>71</v>
      </c>
      <c r="C39" s="16">
        <f t="shared" si="2"/>
        <v>441</v>
      </c>
      <c r="D39" s="20">
        <f t="shared" si="6"/>
        <v>0</v>
      </c>
      <c r="E39" s="20"/>
      <c r="F39" s="20"/>
      <c r="G39" s="20"/>
      <c r="H39" s="21">
        <f t="shared" si="7"/>
        <v>0</v>
      </c>
      <c r="I39" s="17">
        <v>6000</v>
      </c>
      <c r="J39" s="21">
        <v>441</v>
      </c>
      <c r="K39" s="18">
        <v>0</v>
      </c>
    </row>
    <row r="40" spans="1:11" ht="24.75" customHeight="1">
      <c r="A40" s="15" t="s">
        <v>72</v>
      </c>
      <c r="B40" s="15" t="s">
        <v>73</v>
      </c>
      <c r="C40" s="16">
        <f t="shared" si="2"/>
        <v>673.5</v>
      </c>
      <c r="D40" s="20">
        <f t="shared" si="6"/>
        <v>0</v>
      </c>
      <c r="E40" s="20"/>
      <c r="F40" s="20"/>
      <c r="G40" s="20"/>
      <c r="H40" s="21">
        <f t="shared" si="7"/>
        <v>0</v>
      </c>
      <c r="I40" s="17">
        <v>1000</v>
      </c>
      <c r="J40" s="21">
        <v>73.5</v>
      </c>
      <c r="K40" s="18">
        <v>600</v>
      </c>
    </row>
    <row r="41" spans="1:11" ht="24.75" customHeight="1">
      <c r="A41" s="15" t="s">
        <v>74</v>
      </c>
      <c r="B41" s="15" t="s">
        <v>75</v>
      </c>
      <c r="C41" s="16">
        <f t="shared" si="2"/>
        <v>147</v>
      </c>
      <c r="D41" s="20">
        <f t="shared" si="6"/>
        <v>0</v>
      </c>
      <c r="E41" s="20"/>
      <c r="F41" s="20"/>
      <c r="G41" s="20"/>
      <c r="H41" s="21">
        <f t="shared" si="7"/>
        <v>0</v>
      </c>
      <c r="I41" s="17">
        <v>2000</v>
      </c>
      <c r="J41" s="21">
        <v>147</v>
      </c>
      <c r="K41" s="18">
        <v>0</v>
      </c>
    </row>
    <row r="42" spans="1:11" ht="24.75" customHeight="1">
      <c r="A42" s="15" t="s">
        <v>76</v>
      </c>
      <c r="B42" s="15" t="s">
        <v>77</v>
      </c>
      <c r="C42" s="16">
        <f t="shared" si="2"/>
        <v>747</v>
      </c>
      <c r="D42" s="20">
        <f t="shared" si="6"/>
        <v>0</v>
      </c>
      <c r="E42" s="20"/>
      <c r="F42" s="20"/>
      <c r="G42" s="20"/>
      <c r="H42" s="21">
        <f t="shared" si="7"/>
        <v>0</v>
      </c>
      <c r="I42" s="17">
        <v>2000</v>
      </c>
      <c r="J42" s="21">
        <v>147</v>
      </c>
      <c r="K42" s="18">
        <v>600</v>
      </c>
    </row>
    <row r="43" spans="1:11" ht="76.5" customHeight="1">
      <c r="A43" s="45" t="s">
        <v>78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3" ht="15.75">
      <c r="A44" s="26"/>
      <c r="B44" s="26"/>
      <c r="C44" s="27"/>
    </row>
    <row r="45" spans="1:3" ht="15.75">
      <c r="A45" s="26"/>
      <c r="B45" s="26"/>
      <c r="C45" s="27"/>
    </row>
    <row r="46" spans="1:3" ht="15.75">
      <c r="A46" s="26"/>
      <c r="B46" s="26"/>
      <c r="C46" s="27"/>
    </row>
    <row r="47" spans="1:3" ht="15.75">
      <c r="A47" s="26"/>
      <c r="B47" s="26"/>
      <c r="C47" s="27"/>
    </row>
    <row r="48" spans="1:3" ht="15.75">
      <c r="A48" s="26"/>
      <c r="B48" s="26"/>
      <c r="C48" s="27"/>
    </row>
    <row r="49" spans="1:3" ht="15.75">
      <c r="A49" s="26"/>
      <c r="B49" s="26"/>
      <c r="C49" s="27"/>
    </row>
    <row r="50" spans="1:3" ht="15.75">
      <c r="A50" s="26"/>
      <c r="B50" s="26"/>
      <c r="C50" s="27"/>
    </row>
    <row r="51" spans="1:3" ht="15.75">
      <c r="A51" s="26"/>
      <c r="B51" s="26"/>
      <c r="C51" s="27"/>
    </row>
    <row r="52" spans="1:3" ht="15.75">
      <c r="A52" s="26"/>
      <c r="B52" s="26"/>
      <c r="C52" s="27"/>
    </row>
    <row r="53" ht="15.75">
      <c r="C53" s="27"/>
    </row>
    <row r="54" ht="15.75">
      <c r="C54" s="27"/>
    </row>
    <row r="55" ht="15.75">
      <c r="C55" s="27"/>
    </row>
    <row r="56" ht="15.75">
      <c r="C56" s="27"/>
    </row>
    <row r="57" ht="15.75">
      <c r="C57" s="27"/>
    </row>
    <row r="58" ht="15.75">
      <c r="C58" s="27"/>
    </row>
    <row r="59" ht="15.75">
      <c r="C59" s="27"/>
    </row>
    <row r="60" ht="15.75">
      <c r="C60" s="27"/>
    </row>
    <row r="61" ht="15.75">
      <c r="C61" s="27"/>
    </row>
    <row r="62" ht="15.75">
      <c r="C62" s="27"/>
    </row>
    <row r="63" ht="15.75">
      <c r="C63" s="27"/>
    </row>
    <row r="64" ht="15.75">
      <c r="C64" s="27"/>
    </row>
    <row r="65" ht="15.75">
      <c r="C65" s="27"/>
    </row>
    <row r="66" ht="15.75">
      <c r="C66" s="27"/>
    </row>
    <row r="67" ht="15.75">
      <c r="C67" s="27"/>
    </row>
    <row r="68" ht="15.75">
      <c r="C68" s="27"/>
    </row>
    <row r="69" ht="15.75">
      <c r="C69" s="27"/>
    </row>
    <row r="70" ht="15.75">
      <c r="C70" s="27"/>
    </row>
    <row r="71" ht="15.75">
      <c r="C71" s="27"/>
    </row>
    <row r="72" ht="15.75">
      <c r="C72" s="27"/>
    </row>
    <row r="73" ht="15.75">
      <c r="C73" s="27"/>
    </row>
    <row r="74" ht="15.75">
      <c r="C74" s="27"/>
    </row>
    <row r="75" ht="15.75">
      <c r="C75" s="27"/>
    </row>
    <row r="76" ht="15.75">
      <c r="C76" s="27"/>
    </row>
    <row r="77" ht="15.75">
      <c r="C77" s="27"/>
    </row>
    <row r="78" ht="15.75">
      <c r="C78" s="27"/>
    </row>
    <row r="79" ht="15.75">
      <c r="C79" s="27"/>
    </row>
    <row r="80" ht="15.75">
      <c r="C80" s="27"/>
    </row>
    <row r="81" ht="15.75">
      <c r="C81" s="27"/>
    </row>
    <row r="82" ht="15.75">
      <c r="C82" s="27"/>
    </row>
    <row r="83" ht="15.75">
      <c r="C83" s="27"/>
    </row>
    <row r="84" ht="15.75">
      <c r="C84" s="27"/>
    </row>
    <row r="85" ht="15.75">
      <c r="C85" s="27"/>
    </row>
    <row r="86" ht="15.75">
      <c r="C86" s="27"/>
    </row>
    <row r="87" ht="15.75">
      <c r="C87" s="27"/>
    </row>
    <row r="88" ht="15.75">
      <c r="C88" s="27"/>
    </row>
    <row r="89" ht="15.75">
      <c r="C89" s="27"/>
    </row>
    <row r="90" ht="15.75">
      <c r="C90" s="27"/>
    </row>
    <row r="91" ht="15.75">
      <c r="C91" s="27"/>
    </row>
    <row r="92" ht="15.75">
      <c r="C92" s="27"/>
    </row>
    <row r="93" ht="15.75">
      <c r="C93" s="27"/>
    </row>
    <row r="94" ht="15.75">
      <c r="C94" s="27"/>
    </row>
    <row r="95" ht="15.75">
      <c r="C95" s="32"/>
    </row>
    <row r="96" ht="15.75">
      <c r="C96" s="32"/>
    </row>
    <row r="97" ht="15.75">
      <c r="C97" s="32"/>
    </row>
    <row r="98" ht="15.75">
      <c r="C98" s="32"/>
    </row>
    <row r="99" ht="15.75">
      <c r="C99" s="32"/>
    </row>
    <row r="100" ht="15.75">
      <c r="C100" s="32"/>
    </row>
    <row r="101" ht="15.75">
      <c r="C101" s="32"/>
    </row>
    <row r="102" ht="15.75">
      <c r="C102" s="32"/>
    </row>
    <row r="103" ht="15.75">
      <c r="C103" s="32"/>
    </row>
    <row r="104" ht="15.75">
      <c r="C104" s="32"/>
    </row>
    <row r="105" ht="15.75">
      <c r="C105" s="32"/>
    </row>
    <row r="106" ht="15.75">
      <c r="C106" s="32"/>
    </row>
    <row r="107" ht="15.75">
      <c r="C107" s="32"/>
    </row>
    <row r="108" ht="15.75">
      <c r="C108" s="32"/>
    </row>
    <row r="109" ht="15.75">
      <c r="C109" s="32"/>
    </row>
    <row r="110" ht="15.75">
      <c r="C110" s="32"/>
    </row>
    <row r="111" ht="15.75">
      <c r="C111" s="33"/>
    </row>
    <row r="112" ht="15.75">
      <c r="C112" s="33"/>
    </row>
    <row r="113" ht="15.75">
      <c r="C113" s="33"/>
    </row>
    <row r="114" ht="15.75">
      <c r="C114" s="33"/>
    </row>
    <row r="115" ht="15.75">
      <c r="C115" s="33"/>
    </row>
    <row r="116" ht="15.75">
      <c r="C116" s="33"/>
    </row>
    <row r="117" ht="15.75">
      <c r="C117" s="33"/>
    </row>
    <row r="118" ht="15.75">
      <c r="C118" s="33"/>
    </row>
    <row r="119" ht="15.75">
      <c r="C119" s="33"/>
    </row>
    <row r="120" ht="15.75">
      <c r="C120" s="33"/>
    </row>
    <row r="121" ht="15.75">
      <c r="C121" s="33"/>
    </row>
    <row r="122" ht="15.75">
      <c r="C122" s="33"/>
    </row>
    <row r="123" ht="15.75">
      <c r="C123" s="33"/>
    </row>
    <row r="124" ht="15.75">
      <c r="C124" s="33"/>
    </row>
    <row r="125" ht="15.75">
      <c r="C125" s="33"/>
    </row>
    <row r="126" ht="15.75">
      <c r="C126" s="33"/>
    </row>
    <row r="127" ht="15.75">
      <c r="C127" s="33"/>
    </row>
    <row r="128" ht="15.75">
      <c r="C128" s="33"/>
    </row>
    <row r="129" ht="15.75">
      <c r="C129" s="33"/>
    </row>
    <row r="130" ht="15.75">
      <c r="C130" s="33"/>
    </row>
    <row r="131" ht="15.75">
      <c r="C131" s="33"/>
    </row>
    <row r="132" ht="15.75">
      <c r="C132" s="33"/>
    </row>
    <row r="133" ht="15.75">
      <c r="C133" s="33"/>
    </row>
    <row r="134" ht="15.75">
      <c r="C134" s="33"/>
    </row>
    <row r="135" ht="15.75">
      <c r="C135" s="33"/>
    </row>
    <row r="136" ht="15.75">
      <c r="C136" s="33"/>
    </row>
    <row r="137" ht="15.75">
      <c r="C137" s="33"/>
    </row>
    <row r="138" ht="15.75">
      <c r="C138" s="33"/>
    </row>
    <row r="139" ht="15.75">
      <c r="C139" s="33"/>
    </row>
    <row r="140" ht="15.75">
      <c r="C140" s="33"/>
    </row>
    <row r="141" ht="15.75">
      <c r="C141" s="33"/>
    </row>
    <row r="142" ht="15.75">
      <c r="C142" s="33"/>
    </row>
    <row r="143" ht="15.75">
      <c r="C143" s="33"/>
    </row>
    <row r="144" ht="15.75">
      <c r="C144" s="33"/>
    </row>
    <row r="145" ht="15.75">
      <c r="C145" s="33"/>
    </row>
    <row r="146" ht="15.75">
      <c r="C146" s="33"/>
    </row>
    <row r="147" ht="15.75">
      <c r="C147" s="33"/>
    </row>
    <row r="148" ht="15.75">
      <c r="C148" s="33"/>
    </row>
    <row r="149" ht="15.75">
      <c r="C149" s="33"/>
    </row>
    <row r="150" ht="15.75">
      <c r="C150" s="33"/>
    </row>
    <row r="151" ht="15.75">
      <c r="C151" s="33"/>
    </row>
    <row r="152" ht="15.75">
      <c r="C152" s="33"/>
    </row>
    <row r="153" ht="15.75">
      <c r="C153" s="33"/>
    </row>
    <row r="154" ht="15.75">
      <c r="C154" s="34"/>
    </row>
    <row r="155" ht="15.75">
      <c r="C155" s="35"/>
    </row>
  </sheetData>
  <sheetProtection/>
  <mergeCells count="11">
    <mergeCell ref="C4:C5"/>
    <mergeCell ref="A1:B1"/>
    <mergeCell ref="A2:K2"/>
    <mergeCell ref="D4:H4"/>
    <mergeCell ref="I4:J4"/>
    <mergeCell ref="A6:B6"/>
    <mergeCell ref="A43:K43"/>
    <mergeCell ref="A4:A5"/>
    <mergeCell ref="A8:A17"/>
    <mergeCell ref="A31:A33"/>
    <mergeCell ref="B4:B5"/>
  </mergeCells>
  <printOptions horizontalCentered="1"/>
  <pageMargins left="0.35433070866141736" right="0.35433070866141736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国库处</dc:creator>
  <cp:keywords/>
  <dc:description/>
  <cp:lastModifiedBy>王飞翔</cp:lastModifiedBy>
  <cp:lastPrinted>2018-09-27T00:26:44Z</cp:lastPrinted>
  <dcterms:created xsi:type="dcterms:W3CDTF">2017-01-19T01:48:53Z</dcterms:created>
  <dcterms:modified xsi:type="dcterms:W3CDTF">2018-09-27T00:27:07Z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