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40" activeTab="3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<sst xmlns="http://schemas.openxmlformats.org/spreadsheetml/2006/main" count="354" uniqueCount="148">
  <si>
    <t>注释：标颜色的列需要各地认真按说明核对。</t>
  </si>
  <si>
    <t>该列小计与2320301地方政府一般债券付息支出相对应</t>
  </si>
  <si>
    <t>该列与23204地方政府专项债务还本支出对应</t>
  </si>
  <si>
    <t>该列与2310301地方政府一般债券还本支出相对应（该科目只填中央代发债券还本支出）</t>
  </si>
  <si>
    <t>该列小计与23303地方政府一般债务发行费用支出相对应</t>
  </si>
  <si>
    <t>该列与23304地方政府专项债务发行费用支出相对应</t>
  </si>
  <si>
    <t>2016年发行的政府债券地市不用将其列入地方政府债务收入（鹤岗及其市县、大兴安岭及其市县需要调整）</t>
  </si>
  <si>
    <t>该列与2310399地方政府其他一般债务还本支出相对应</t>
  </si>
  <si>
    <t>该列与23104地方政府专项债务还本支出相对应</t>
  </si>
  <si>
    <t>地市</t>
  </si>
  <si>
    <t>小计</t>
  </si>
  <si>
    <t>一般债券（含中央代发债券利息）</t>
  </si>
  <si>
    <t>专项债券</t>
  </si>
  <si>
    <t>中央代发债券（一般债券）</t>
  </si>
  <si>
    <t>发行费和登记服务费</t>
  </si>
  <si>
    <t>2016新增债券</t>
  </si>
  <si>
    <t>2016置换债券</t>
  </si>
  <si>
    <t>2015年结余置换债券</t>
  </si>
  <si>
    <t>2016年财政资金偿还（含核销）</t>
  </si>
  <si>
    <t>2016年核销债务</t>
  </si>
  <si>
    <t>2016年实际偿还债务金额</t>
  </si>
  <si>
    <t>还本</t>
  </si>
  <si>
    <t>付息</t>
  </si>
  <si>
    <t>一般债券</t>
  </si>
  <si>
    <t>新增一般债券</t>
  </si>
  <si>
    <t>新增专项债券</t>
  </si>
  <si>
    <t>置换一般债券</t>
  </si>
  <si>
    <t>置换专项债券</t>
  </si>
  <si>
    <t>利息</t>
  </si>
  <si>
    <t>付息服务费</t>
  </si>
  <si>
    <t>发行费</t>
  </si>
  <si>
    <t>登记服务费</t>
  </si>
  <si>
    <t>转贷金额</t>
  </si>
  <si>
    <t>已使用金额</t>
  </si>
  <si>
    <t>尚未支出金额</t>
  </si>
  <si>
    <t>合计</t>
  </si>
  <si>
    <t>1=2+3</t>
  </si>
  <si>
    <t>4=5+6</t>
  </si>
  <si>
    <t>8=9+10</t>
  </si>
  <si>
    <t>11=12+13</t>
  </si>
  <si>
    <t>14=15+16</t>
  </si>
  <si>
    <t>17=18+19</t>
  </si>
  <si>
    <t>20=21+22</t>
  </si>
  <si>
    <t>23=24+25</t>
  </si>
  <si>
    <t>26=27+28</t>
  </si>
  <si>
    <t>29=30+31</t>
  </si>
  <si>
    <t>32=33+34</t>
  </si>
  <si>
    <t>35=36+37</t>
  </si>
  <si>
    <t>36=21+27+30-33-7</t>
  </si>
  <si>
    <t>37=24+28+31-34</t>
  </si>
  <si>
    <t xml:space="preserve">    省本级</t>
  </si>
  <si>
    <t>省交通厅</t>
  </si>
  <si>
    <t>哈尔滨市本级</t>
  </si>
  <si>
    <t>道里区</t>
  </si>
  <si>
    <t>道外区</t>
  </si>
  <si>
    <t>平房区</t>
  </si>
  <si>
    <t>松北区</t>
  </si>
  <si>
    <t>香坊区</t>
  </si>
  <si>
    <t>呼兰区</t>
  </si>
  <si>
    <t>阿城区</t>
  </si>
  <si>
    <t>双城区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</si>
  <si>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</si>
  <si>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</si>
  <si>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</si>
  <si>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</si>
  <si>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</si>
  <si>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</si>
  <si>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</si>
  <si>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尚志市</t>
  </si>
  <si>
    <t>五常市</t>
  </si>
  <si>
    <t>齐齐哈尔市本级</t>
  </si>
  <si>
    <t>龙江县</t>
  </si>
  <si>
    <t>依安县</t>
  </si>
  <si>
    <t>甘南县</t>
  </si>
  <si>
    <t>泰来县</t>
  </si>
  <si>
    <t>富裕县</t>
  </si>
  <si>
    <t>克山县</t>
  </si>
  <si>
    <t>克东县</t>
  </si>
  <si>
    <t>拜泉县</t>
  </si>
  <si>
    <t>讷河市</t>
  </si>
  <si>
    <t>鸡西市本级</t>
  </si>
  <si>
    <t>虎林市</t>
  </si>
  <si>
    <t>鸡东县</t>
  </si>
  <si>
    <t>密山市</t>
  </si>
  <si>
    <t>鹤岗市本级</t>
  </si>
  <si>
    <t>萝北县</t>
  </si>
  <si>
    <t>绥滨县</t>
  </si>
  <si>
    <t>双鸭山市本级</t>
  </si>
  <si>
    <t>集贤县</t>
  </si>
  <si>
    <t>友谊县</t>
  </si>
  <si>
    <t>宝清县</t>
  </si>
  <si>
    <t>饶河县</t>
  </si>
  <si>
    <t>大庆市本级</t>
  </si>
  <si>
    <t>让胡路区</t>
  </si>
  <si>
    <t>龙凤区</t>
  </si>
  <si>
    <t>红岗区</t>
  </si>
  <si>
    <t>大同区</t>
  </si>
  <si>
    <t>肇州县</t>
  </si>
  <si>
    <t>肇源县</t>
  </si>
  <si>
    <t>林甸县</t>
  </si>
  <si>
    <t>伊春市本级</t>
  </si>
  <si>
    <t>嘉荫县</t>
  </si>
  <si>
    <t>铁力市</t>
  </si>
  <si>
    <t>佳木斯市本级</t>
  </si>
  <si>
    <t>向阳区</t>
  </si>
  <si>
    <t>东风区</t>
  </si>
  <si>
    <t>前进区</t>
  </si>
  <si>
    <t>郊区</t>
  </si>
  <si>
    <t>桦南县</t>
  </si>
  <si>
    <t>桦川县</t>
  </si>
  <si>
    <t>汤原县</t>
  </si>
  <si>
    <t>同江市</t>
  </si>
  <si>
    <t>富锦市</t>
  </si>
  <si>
    <t>七台河市本级</t>
  </si>
  <si>
    <t>勃利县</t>
  </si>
  <si>
    <t>牡丹江市本级</t>
  </si>
  <si>
    <t>东宁县</t>
  </si>
  <si>
    <t>林口县</t>
  </si>
  <si>
    <t>海林市</t>
  </si>
  <si>
    <t>宁安市</t>
  </si>
  <si>
    <t>穆棱市</t>
  </si>
  <si>
    <t>黑河市本级</t>
  </si>
  <si>
    <t>五大连池风景区</t>
  </si>
  <si>
    <t>爱辉区</t>
  </si>
  <si>
    <t>嫩江县</t>
  </si>
  <si>
    <t>孙吴县</t>
  </si>
  <si>
    <t>北安市</t>
  </si>
  <si>
    <t>五大连池市</t>
  </si>
  <si>
    <t>逊克县</t>
  </si>
  <si>
    <t>绥化市本级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</si>
  <si>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</si>
  <si>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</si>
  <si>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</si>
  <si>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</si>
  <si>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</si>
  <si>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</si>
  <si>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</si>
  <si>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</si>
  <si>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</si>
  <si>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</si>
  <si>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大兴安岭地区本级</t>
  </si>
  <si>
    <t>加格达奇区</t>
  </si>
  <si>
    <t>漠河县</t>
  </si>
  <si>
    <t>呼玛县</t>
  </si>
  <si>
    <t>塔河县</t>
  </si>
  <si>
    <t>绥芬河市</t>
  </si>
  <si>
    <t>抚远县</t>
  </si>
  <si>
    <t>杜蒙县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</si>
</sst>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.0000_ ;_ * \-#,##0.0000_ ;_ * &quot;-&quot;????_ ;_ @_ "/>
    <numFmt numFmtId="178" formatCode="0.0000_ "/>
    <numFmt numFmtId="179" formatCode="0.0000_ ;[Red]\-0.0000\ "/>
    <numFmt numFmtId="180" formatCode="#,##0.00_ ;\-#,##0.00;;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Microsoft Sans Serif"/>
      <family val="2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6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 vertical="center"/>
      <protection/>
    </xf>
  </cellStyleXfs>
  <cellXfs count="160">
    <xf numFmtId="0" fontId="0" fillId="0" borderId="0" xfId="0" applyAlignment="1">
      <alignment vertical="center"/>
    </xf>
    <xf numFmtId="11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2" fillId="39" borderId="0" xfId="0" applyNumberFormat="1" applyFont="1" applyFill="1" applyAlignment="1">
      <alignment vertical="center"/>
    </xf>
    <xf numFmtId="0" fontId="0" fillId="40" borderId="0" xfId="0" applyFill="1" applyAlignment="1">
      <alignment vertical="center"/>
    </xf>
    <xf numFmtId="11" fontId="0" fillId="41" borderId="0" xfId="0" applyNumberFormat="1" applyFill="1" applyBorder="1" applyAlignment="1">
      <alignment horizontal="center" vertical="center" wrapText="1"/>
    </xf>
    <xf numFmtId="11" fontId="0" fillId="33" borderId="0" xfId="0" applyNumberFormat="1" applyFill="1" applyBorder="1" applyAlignment="1">
      <alignment horizontal="center" vertical="center" wrapText="1"/>
    </xf>
    <xf numFmtId="11" fontId="0" fillId="34" borderId="0" xfId="0" applyNumberFormat="1" applyFill="1" applyBorder="1" applyAlignment="1">
      <alignment horizontal="center" vertical="center" wrapText="1"/>
    </xf>
    <xf numFmtId="11" fontId="2" fillId="35" borderId="0" xfId="0" applyNumberFormat="1" applyFont="1" applyFill="1" applyBorder="1" applyAlignment="1">
      <alignment horizontal="center" vertical="center" wrapText="1"/>
    </xf>
    <xf numFmtId="11" fontId="0" fillId="41" borderId="9" xfId="0" applyNumberFormat="1" applyFill="1" applyBorder="1" applyAlignment="1">
      <alignment horizontal="center" vertical="center" wrapText="1"/>
    </xf>
    <xf numFmtId="11" fontId="0" fillId="33" borderId="9" xfId="0" applyNumberFormat="1" applyFill="1" applyBorder="1" applyAlignment="1">
      <alignment horizontal="center" vertical="center" wrapText="1"/>
    </xf>
    <xf numFmtId="11" fontId="0" fillId="34" borderId="9" xfId="0" applyNumberFormat="1" applyFill="1" applyBorder="1" applyAlignment="1">
      <alignment horizontal="center" vertical="center" wrapText="1"/>
    </xf>
    <xf numFmtId="11" fontId="2" fillId="35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77" fontId="2" fillId="33" borderId="17" xfId="0" applyNumberFormat="1" applyFont="1" applyFill="1" applyBorder="1" applyAlignment="1">
      <alignment horizontal="center" vertical="center" wrapText="1"/>
    </xf>
    <xf numFmtId="177" fontId="2" fillId="34" borderId="17" xfId="0" applyNumberFormat="1" applyFont="1" applyFill="1" applyBorder="1" applyAlignment="1">
      <alignment horizontal="center" vertical="center" wrapText="1"/>
    </xf>
    <xf numFmtId="177" fontId="2" fillId="35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77" fontId="2" fillId="33" borderId="17" xfId="0" applyNumberFormat="1" applyFont="1" applyFill="1" applyBorder="1" applyAlignment="1">
      <alignment horizontal="right" vertical="center" wrapText="1"/>
    </xf>
    <xf numFmtId="178" fontId="2" fillId="33" borderId="17" xfId="0" applyNumberFormat="1" applyFont="1" applyFill="1" applyBorder="1" applyAlignment="1">
      <alignment horizontal="right" vertical="center" wrapText="1"/>
    </xf>
    <xf numFmtId="178" fontId="2" fillId="34" borderId="17" xfId="0" applyNumberFormat="1" applyFont="1" applyFill="1" applyBorder="1" applyAlignment="1">
      <alignment horizontal="right" vertical="center" wrapText="1"/>
    </xf>
    <xf numFmtId="0" fontId="2" fillId="35" borderId="17" xfId="0" applyFont="1" applyFill="1" applyBorder="1" applyAlignment="1">
      <alignment vertical="center"/>
    </xf>
    <xf numFmtId="49" fontId="3" fillId="0" borderId="13" xfId="58" applyNumberFormat="1" applyFont="1" applyFill="1" applyBorder="1" applyAlignment="1">
      <alignment horizontal="left" vertical="center"/>
      <protection/>
    </xf>
    <xf numFmtId="177" fontId="2" fillId="33" borderId="13" xfId="0" applyNumberFormat="1" applyFont="1" applyFill="1" applyBorder="1" applyAlignment="1">
      <alignment horizontal="right" vertical="center" wrapText="1"/>
    </xf>
    <xf numFmtId="178" fontId="2" fillId="33" borderId="13" xfId="0" applyNumberFormat="1" applyFont="1" applyFill="1" applyBorder="1" applyAlignment="1">
      <alignment horizontal="right" vertical="center" wrapText="1"/>
    </xf>
    <xf numFmtId="178" fontId="2" fillId="34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vertical="center"/>
    </xf>
    <xf numFmtId="49" fontId="4" fillId="0" borderId="13" xfId="58" applyNumberFormat="1" applyFont="1" applyFill="1" applyBorder="1" applyAlignment="1">
      <alignment horizontal="left" vertical="center"/>
      <protection/>
    </xf>
    <xf numFmtId="49" fontId="4" fillId="0" borderId="13" xfId="64" applyNumberFormat="1" applyFont="1" applyFill="1" applyBorder="1" applyAlignment="1">
      <alignment horizontal="left" vertical="center"/>
      <protection/>
    </xf>
    <xf numFmtId="11" fontId="0" fillId="36" borderId="0" xfId="0" applyNumberFormat="1" applyFill="1" applyBorder="1" applyAlignment="1">
      <alignment horizontal="center" vertical="center" wrapText="1"/>
    </xf>
    <xf numFmtId="11" fontId="0" fillId="37" borderId="0" xfId="0" applyNumberFormat="1" applyFill="1" applyBorder="1" applyAlignment="1">
      <alignment horizontal="center" vertical="center" wrapText="1"/>
    </xf>
    <xf numFmtId="11" fontId="0" fillId="38" borderId="0" xfId="0" applyNumberFormat="1" applyFill="1" applyBorder="1" applyAlignment="1">
      <alignment horizontal="center" vertical="center" wrapText="1"/>
    </xf>
    <xf numFmtId="11" fontId="0" fillId="36" borderId="9" xfId="0" applyNumberFormat="1" applyFill="1" applyBorder="1" applyAlignment="1">
      <alignment horizontal="center" vertical="center" wrapText="1"/>
    </xf>
    <xf numFmtId="11" fontId="0" fillId="37" borderId="9" xfId="0" applyNumberFormat="1" applyFill="1" applyBorder="1" applyAlignment="1">
      <alignment horizontal="center" vertical="center" wrapText="1"/>
    </xf>
    <xf numFmtId="11" fontId="0" fillId="38" borderId="9" xfId="0" applyNumberForma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2" fillId="36" borderId="17" xfId="0" applyNumberFormat="1" applyFont="1" applyFill="1" applyBorder="1" applyAlignment="1">
      <alignment horizontal="center" vertical="center" wrapText="1"/>
    </xf>
    <xf numFmtId="177" fontId="2" fillId="37" borderId="17" xfId="0" applyNumberFormat="1" applyFont="1" applyFill="1" applyBorder="1" applyAlignment="1">
      <alignment horizontal="center" vertical="center" wrapText="1"/>
    </xf>
    <xf numFmtId="177" fontId="2" fillId="38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179" fontId="2" fillId="36" borderId="17" xfId="0" applyNumberFormat="1" applyFont="1" applyFill="1" applyBorder="1" applyAlignment="1">
      <alignment vertical="center"/>
    </xf>
    <xf numFmtId="179" fontId="2" fillId="36" borderId="17" xfId="0" applyNumberFormat="1" applyFont="1" applyFill="1" applyBorder="1" applyAlignment="1">
      <alignment horizontal="right" vertical="center" wrapText="1"/>
    </xf>
    <xf numFmtId="179" fontId="2" fillId="37" borderId="17" xfId="0" applyNumberFormat="1" applyFont="1" applyFill="1" applyBorder="1" applyAlignment="1">
      <alignment horizontal="right" vertical="center" wrapText="1"/>
    </xf>
    <xf numFmtId="180" fontId="5" fillId="38" borderId="23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9" fontId="2" fillId="36" borderId="13" xfId="0" applyNumberFormat="1" applyFont="1" applyFill="1" applyBorder="1" applyAlignment="1">
      <alignment horizontal="right" vertical="center" wrapText="1"/>
    </xf>
    <xf numFmtId="179" fontId="2" fillId="37" borderId="13" xfId="0" applyNumberFormat="1" applyFont="1" applyFill="1" applyBorder="1" applyAlignment="1">
      <alignment horizontal="right" vertical="center" wrapText="1"/>
    </xf>
    <xf numFmtId="0" fontId="2" fillId="41" borderId="13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180" fontId="5" fillId="38" borderId="24" xfId="0" applyNumberFormat="1" applyFont="1" applyFill="1" applyBorder="1" applyAlignment="1">
      <alignment horizontal="right" vertical="center"/>
    </xf>
    <xf numFmtId="180" fontId="5" fillId="38" borderId="25" xfId="0" applyNumberFormat="1" applyFont="1" applyFill="1" applyBorder="1" applyAlignment="1">
      <alignment horizontal="right" vertical="center"/>
    </xf>
    <xf numFmtId="0" fontId="2" fillId="38" borderId="17" xfId="0" applyFont="1" applyFill="1" applyBorder="1" applyAlignment="1">
      <alignment vertical="center" wrapText="1"/>
    </xf>
    <xf numFmtId="11" fontId="0" fillId="0" borderId="0" xfId="0" applyNumberFormat="1" applyBorder="1" applyAlignment="1">
      <alignment horizontal="center" vertical="center" wrapText="1"/>
    </xf>
    <xf numFmtId="11" fontId="0" fillId="0" borderId="9" xfId="0" applyNumberFormat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 wrapText="1"/>
    </xf>
    <xf numFmtId="176" fontId="5" fillId="41" borderId="13" xfId="0" applyNumberFormat="1" applyFont="1" applyFill="1" applyBorder="1" applyAlignment="1">
      <alignment horizontal="center" vertical="center"/>
    </xf>
    <xf numFmtId="176" fontId="5" fillId="41" borderId="13" xfId="0" applyNumberFormat="1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176" fontId="5" fillId="41" borderId="13" xfId="0" applyNumberFormat="1" applyFont="1" applyFill="1" applyBorder="1" applyAlignment="1">
      <alignment horizontal="center" vertical="center" wrapText="1"/>
    </xf>
    <xf numFmtId="176" fontId="5" fillId="41" borderId="13" xfId="0" applyNumberFormat="1" applyFont="1" applyFill="1" applyBorder="1" applyAlignment="1">
      <alignment horizontal="center" vertical="center" wrapText="1"/>
    </xf>
    <xf numFmtId="176" fontId="5" fillId="41" borderId="10" xfId="0" applyNumberFormat="1" applyFont="1" applyFill="1" applyBorder="1" applyAlignment="1">
      <alignment horizontal="center" vertical="center" wrapText="1"/>
    </xf>
    <xf numFmtId="176" fontId="5" fillId="41" borderId="10" xfId="0" applyNumberFormat="1" applyFont="1" applyFill="1" applyBorder="1" applyAlignment="1">
      <alignment horizontal="center" vertical="center" wrapText="1"/>
    </xf>
    <xf numFmtId="0" fontId="2" fillId="38" borderId="18" xfId="0" applyNumberFormat="1" applyFont="1" applyFill="1" applyBorder="1" applyAlignment="1">
      <alignment horizontal="center" vertical="center" wrapText="1"/>
    </xf>
    <xf numFmtId="0" fontId="2" fillId="41" borderId="17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vertical="center" wrapText="1"/>
    </xf>
    <xf numFmtId="176" fontId="2" fillId="41" borderId="13" xfId="0" applyNumberFormat="1" applyFont="1" applyFill="1" applyBorder="1" applyAlignment="1">
      <alignment vertical="center" wrapText="1"/>
    </xf>
    <xf numFmtId="176" fontId="2" fillId="0" borderId="18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 wrapText="1"/>
    </xf>
    <xf numFmtId="180" fontId="5" fillId="41" borderId="26" xfId="0" applyNumberFormat="1" applyFont="1" applyFill="1" applyBorder="1" applyAlignment="1">
      <alignment horizontal="right" vertical="center"/>
    </xf>
    <xf numFmtId="176" fontId="2" fillId="41" borderId="13" xfId="0" applyNumberFormat="1" applyFont="1" applyFill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80" fontId="5" fillId="41" borderId="23" xfId="0" applyNumberFormat="1" applyFont="1" applyFill="1" applyBorder="1" applyAlignment="1">
      <alignment horizontal="right" vertical="center"/>
    </xf>
    <xf numFmtId="176" fontId="0" fillId="0" borderId="18" xfId="0" applyNumberFormat="1" applyBorder="1" applyAlignment="1">
      <alignment vertical="center" wrapText="1"/>
    </xf>
    <xf numFmtId="11" fontId="0" fillId="40" borderId="0" xfId="0" applyNumberFormat="1" applyFill="1" applyBorder="1" applyAlignment="1">
      <alignment horizontal="center" vertical="center" wrapText="1"/>
    </xf>
    <xf numFmtId="11" fontId="0" fillId="40" borderId="9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5" fillId="41" borderId="10" xfId="0" applyNumberFormat="1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40" borderId="13" xfId="0" applyNumberFormat="1" applyFont="1" applyFill="1" applyBorder="1" applyAlignment="1">
      <alignment horizontal="center" vertical="center"/>
    </xf>
    <xf numFmtId="176" fontId="5" fillId="41" borderId="14" xfId="0" applyNumberFormat="1" applyFont="1" applyFill="1" applyBorder="1" applyAlignment="1">
      <alignment horizontal="center" vertical="center"/>
    </xf>
    <xf numFmtId="176" fontId="5" fillId="41" borderId="17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40" borderId="10" xfId="0" applyNumberFormat="1" applyFont="1" applyFill="1" applyBorder="1" applyAlignment="1">
      <alignment horizontal="center" vertical="center" wrapText="1"/>
    </xf>
    <xf numFmtId="0" fontId="2" fillId="41" borderId="15" xfId="0" applyNumberFormat="1" applyFont="1" applyFill="1" applyBorder="1" applyAlignment="1">
      <alignment horizontal="center" vertical="center" wrapText="1"/>
    </xf>
    <xf numFmtId="0" fontId="2" fillId="40" borderId="13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vertical="center" wrapText="1"/>
    </xf>
    <xf numFmtId="177" fontId="2" fillId="40" borderId="13" xfId="0" applyNumberFormat="1" applyFont="1" applyFill="1" applyBorder="1" applyAlignment="1">
      <alignment vertical="center" wrapText="1"/>
    </xf>
    <xf numFmtId="180" fontId="6" fillId="41" borderId="26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80" fontId="6" fillId="41" borderId="23" xfId="0" applyNumberFormat="1" applyFont="1" applyFill="1" applyBorder="1" applyAlignment="1">
      <alignment horizontal="right" vertical="center"/>
    </xf>
    <xf numFmtId="4" fontId="2" fillId="0" borderId="13" xfId="0" applyNumberFormat="1" applyFont="1" applyBorder="1" applyAlignment="1">
      <alignment vertical="center" wrapText="1"/>
    </xf>
    <xf numFmtId="176" fontId="2" fillId="0" borderId="13" xfId="0" applyNumberFormat="1" applyFont="1" applyFill="1" applyBorder="1" applyAlignment="1">
      <alignment vertical="center" wrapText="1"/>
    </xf>
    <xf numFmtId="176" fontId="2" fillId="0" borderId="0" xfId="0" applyNumberFormat="1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90"/>
  <sheetViews>
    <sheetView zoomScaleSheetLayoutView="100" workbookViewId="0" topLeftCell="A1">
      <pane xSplit="1" ySplit="7" topLeftCell="B8" activePane="bottomRight" state="frozen"/>
      <selection pane="bottomRight" activeCell="B114" sqref="B114"/>
    </sheetView>
  </sheetViews>
  <sheetFormatPr defaultColWidth="9.00390625" defaultRowHeight="13.5"/>
  <cols>
    <col min="1" max="1" width="15.625" style="5" customWidth="1"/>
    <col min="2" max="2" width="14.625" style="6" customWidth="1"/>
    <col min="3" max="3" width="13.00390625" style="6" customWidth="1"/>
    <col min="4" max="4" width="10.875" style="6" customWidth="1"/>
    <col min="5" max="7" width="14.875" style="7" customWidth="1"/>
    <col min="8" max="8" width="14.875" style="8" customWidth="1"/>
    <col min="9" max="9" width="14.875" style="0" hidden="1" customWidth="1"/>
    <col min="10" max="12" width="14.875" style="9" customWidth="1"/>
    <col min="13" max="15" width="14.875" style="10" customWidth="1"/>
    <col min="16" max="20" width="14.875" style="11" customWidth="1"/>
    <col min="21" max="21" width="10.875" style="11" customWidth="1"/>
    <col min="22" max="23" width="15.125" style="11" customWidth="1"/>
    <col min="24" max="24" width="14.125" style="11" customWidth="1"/>
    <col min="25" max="25" width="15.375" style="11" customWidth="1"/>
    <col min="26" max="26" width="15.50390625" style="11" customWidth="1"/>
    <col min="27" max="27" width="13.125" style="11" customWidth="1"/>
    <col min="28" max="28" width="15.125" style="12" customWidth="1"/>
    <col min="29" max="29" width="15.125" style="13" customWidth="1"/>
    <col min="30" max="30" width="12.75390625" style="12" customWidth="1"/>
    <col min="31" max="31" width="15.125" style="0" customWidth="1"/>
    <col min="32" max="32" width="13.75390625" style="0" customWidth="1"/>
    <col min="33" max="33" width="12.00390625" style="0" customWidth="1"/>
    <col min="34" max="34" width="13.25390625" style="0" customWidth="1"/>
    <col min="35" max="35" width="12.75390625" style="0" customWidth="1"/>
    <col min="36" max="36" width="10.625" style="0" customWidth="1"/>
    <col min="37" max="37" width="15.50390625" style="0" customWidth="1"/>
    <col min="38" max="38" width="15.00390625" style="6" customWidth="1"/>
    <col min="39" max="39" width="16.25390625" style="14" customWidth="1"/>
  </cols>
  <sheetData>
    <row r="1" spans="1:39" s="1" customFormat="1" ht="29.25" customHeight="1">
      <c r="A1" s="15" t="s">
        <v>0</v>
      </c>
      <c r="B1" s="16" t="s">
        <v>1</v>
      </c>
      <c r="C1" s="16"/>
      <c r="D1" s="16"/>
      <c r="E1" s="17" t="s">
        <v>2</v>
      </c>
      <c r="F1" s="17"/>
      <c r="G1" s="17"/>
      <c r="H1" s="18" t="s">
        <v>3</v>
      </c>
      <c r="J1" s="62" t="s">
        <v>4</v>
      </c>
      <c r="K1" s="62"/>
      <c r="L1" s="62"/>
      <c r="M1" s="63" t="s">
        <v>5</v>
      </c>
      <c r="N1" s="63"/>
      <c r="O1" s="63"/>
      <c r="P1" s="64" t="s">
        <v>6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112"/>
      <c r="AC1" s="112"/>
      <c r="AD1" s="112"/>
      <c r="AE1" s="112"/>
      <c r="AF1" s="112"/>
      <c r="AG1" s="112"/>
      <c r="AH1" s="112"/>
      <c r="AI1" s="112"/>
      <c r="AJ1" s="112"/>
      <c r="AL1" s="16" t="s">
        <v>7</v>
      </c>
      <c r="AM1" s="137" t="s">
        <v>8</v>
      </c>
    </row>
    <row r="2" spans="1:39" s="1" customFormat="1" ht="20.25" customHeight="1">
      <c r="A2" s="15"/>
      <c r="B2" s="16"/>
      <c r="C2" s="16"/>
      <c r="D2" s="16"/>
      <c r="E2" s="17"/>
      <c r="F2" s="17"/>
      <c r="G2" s="17"/>
      <c r="H2" s="18"/>
      <c r="J2" s="62"/>
      <c r="K2" s="62"/>
      <c r="L2" s="62"/>
      <c r="M2" s="63"/>
      <c r="N2" s="63"/>
      <c r="O2" s="63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112"/>
      <c r="AC2" s="112"/>
      <c r="AD2" s="112"/>
      <c r="AE2" s="112"/>
      <c r="AF2" s="112"/>
      <c r="AG2" s="112"/>
      <c r="AH2" s="112"/>
      <c r="AI2" s="112"/>
      <c r="AJ2" s="112"/>
      <c r="AL2" s="16"/>
      <c r="AM2" s="137"/>
    </row>
    <row r="3" spans="1:39" s="1" customFormat="1" ht="38.25" customHeight="1">
      <c r="A3" s="19"/>
      <c r="B3" s="20"/>
      <c r="C3" s="20"/>
      <c r="D3" s="20"/>
      <c r="E3" s="21"/>
      <c r="F3" s="21"/>
      <c r="G3" s="21"/>
      <c r="H3" s="22"/>
      <c r="J3" s="65"/>
      <c r="K3" s="65"/>
      <c r="L3" s="65"/>
      <c r="M3" s="66"/>
      <c r="N3" s="66"/>
      <c r="O3" s="66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113"/>
      <c r="AC3" s="113"/>
      <c r="AD3" s="113"/>
      <c r="AE3" s="113"/>
      <c r="AF3" s="113"/>
      <c r="AG3" s="113"/>
      <c r="AH3" s="113"/>
      <c r="AI3" s="113"/>
      <c r="AJ3" s="113"/>
      <c r="AL3" s="20"/>
      <c r="AM3" s="138"/>
    </row>
    <row r="4" spans="1:39" ht="38.25" customHeight="1">
      <c r="A4" s="23" t="s">
        <v>9</v>
      </c>
      <c r="B4" s="24" t="s">
        <v>10</v>
      </c>
      <c r="C4" s="25" t="s">
        <v>11</v>
      </c>
      <c r="D4" s="26"/>
      <c r="E4" s="27" t="s">
        <v>10</v>
      </c>
      <c r="F4" s="28" t="s">
        <v>12</v>
      </c>
      <c r="G4" s="29"/>
      <c r="H4" s="30" t="s">
        <v>13</v>
      </c>
      <c r="I4" s="30"/>
      <c r="J4" s="68" t="s">
        <v>14</v>
      </c>
      <c r="K4" s="69"/>
      <c r="L4" s="69"/>
      <c r="M4" s="69"/>
      <c r="N4" s="69"/>
      <c r="O4" s="70"/>
      <c r="P4" s="71" t="s">
        <v>15</v>
      </c>
      <c r="Q4" s="71"/>
      <c r="R4" s="71"/>
      <c r="S4" s="71"/>
      <c r="T4" s="71"/>
      <c r="U4" s="71"/>
      <c r="V4" s="104" t="s">
        <v>16</v>
      </c>
      <c r="W4" s="104"/>
      <c r="X4" s="104"/>
      <c r="Y4" s="104"/>
      <c r="Z4" s="104"/>
      <c r="AA4" s="114"/>
      <c r="AB4" s="115" t="s">
        <v>17</v>
      </c>
      <c r="AC4" s="116"/>
      <c r="AD4" s="115"/>
      <c r="AE4" s="115" t="s">
        <v>18</v>
      </c>
      <c r="AF4" s="116"/>
      <c r="AG4" s="115"/>
      <c r="AH4" s="115" t="s">
        <v>19</v>
      </c>
      <c r="AI4" s="116"/>
      <c r="AJ4" s="115"/>
      <c r="AK4" s="139" t="s">
        <v>20</v>
      </c>
      <c r="AL4" s="140"/>
      <c r="AM4" s="141"/>
    </row>
    <row r="5" spans="1:39" s="2" customFormat="1" ht="9" customHeight="1">
      <c r="A5" s="31"/>
      <c r="B5" s="32"/>
      <c r="C5" s="33"/>
      <c r="D5" s="34"/>
      <c r="E5" s="35"/>
      <c r="F5" s="36"/>
      <c r="G5" s="37"/>
      <c r="H5" s="38" t="s">
        <v>21</v>
      </c>
      <c r="I5" s="72" t="s">
        <v>22</v>
      </c>
      <c r="J5" s="73" t="s">
        <v>10</v>
      </c>
      <c r="K5" s="74" t="s">
        <v>23</v>
      </c>
      <c r="L5" s="75"/>
      <c r="M5" s="76" t="s">
        <v>10</v>
      </c>
      <c r="N5" s="77" t="s">
        <v>12</v>
      </c>
      <c r="O5" s="78"/>
      <c r="P5" s="79" t="s">
        <v>24</v>
      </c>
      <c r="Q5" s="105"/>
      <c r="R5" s="106"/>
      <c r="S5" s="79" t="s">
        <v>25</v>
      </c>
      <c r="T5" s="105"/>
      <c r="U5" s="106"/>
      <c r="V5" s="107" t="s">
        <v>26</v>
      </c>
      <c r="W5" s="83"/>
      <c r="X5" s="83"/>
      <c r="Y5" s="107" t="s">
        <v>27</v>
      </c>
      <c r="Z5" s="83"/>
      <c r="AA5" s="117"/>
      <c r="AB5" s="118" t="s">
        <v>10</v>
      </c>
      <c r="AC5" s="119" t="s">
        <v>23</v>
      </c>
      <c r="AD5" s="118" t="s">
        <v>12</v>
      </c>
      <c r="AE5" s="118" t="s">
        <v>10</v>
      </c>
      <c r="AF5" s="119" t="s">
        <v>23</v>
      </c>
      <c r="AG5" s="118" t="s">
        <v>12</v>
      </c>
      <c r="AH5" s="118" t="s">
        <v>10</v>
      </c>
      <c r="AI5" s="119" t="s">
        <v>23</v>
      </c>
      <c r="AJ5" s="118" t="s">
        <v>12</v>
      </c>
      <c r="AK5" s="142" t="s">
        <v>10</v>
      </c>
      <c r="AL5" s="143" t="s">
        <v>23</v>
      </c>
      <c r="AM5" s="144" t="s">
        <v>12</v>
      </c>
    </row>
    <row r="6" spans="1:39" s="2" customFormat="1" ht="9.75" customHeight="1">
      <c r="A6" s="31"/>
      <c r="B6" s="32"/>
      <c r="C6" s="39" t="s">
        <v>28</v>
      </c>
      <c r="D6" s="39" t="s">
        <v>29</v>
      </c>
      <c r="E6" s="35"/>
      <c r="F6" s="40" t="s">
        <v>28</v>
      </c>
      <c r="G6" s="40" t="s">
        <v>29</v>
      </c>
      <c r="H6" s="38"/>
      <c r="I6" s="80"/>
      <c r="J6" s="81"/>
      <c r="K6" s="74"/>
      <c r="L6" s="75"/>
      <c r="M6" s="82"/>
      <c r="N6" s="77"/>
      <c r="O6" s="78"/>
      <c r="P6" s="83"/>
      <c r="Q6" s="107"/>
      <c r="R6" s="108"/>
      <c r="S6" s="83"/>
      <c r="T6" s="107"/>
      <c r="U6" s="108"/>
      <c r="V6" s="83"/>
      <c r="W6" s="107"/>
      <c r="X6" s="107"/>
      <c r="Y6" s="83"/>
      <c r="Z6" s="107"/>
      <c r="AA6" s="108"/>
      <c r="AB6" s="118"/>
      <c r="AC6" s="119"/>
      <c r="AD6" s="118"/>
      <c r="AE6" s="118"/>
      <c r="AF6" s="119"/>
      <c r="AG6" s="118"/>
      <c r="AH6" s="118"/>
      <c r="AI6" s="119"/>
      <c r="AJ6" s="118"/>
      <c r="AK6" s="145"/>
      <c r="AL6" s="143"/>
      <c r="AM6" s="144"/>
    </row>
    <row r="7" spans="1:39" s="2" customFormat="1" ht="18" customHeight="1">
      <c r="A7" s="31"/>
      <c r="B7" s="32"/>
      <c r="C7" s="24"/>
      <c r="D7" s="24"/>
      <c r="E7" s="35"/>
      <c r="F7" s="27"/>
      <c r="G7" s="27"/>
      <c r="H7" s="41"/>
      <c r="I7" s="31"/>
      <c r="J7" s="84"/>
      <c r="K7" s="85" t="s">
        <v>30</v>
      </c>
      <c r="L7" s="85" t="s">
        <v>31</v>
      </c>
      <c r="M7" s="86"/>
      <c r="N7" s="82" t="s">
        <v>30</v>
      </c>
      <c r="O7" s="82" t="s">
        <v>31</v>
      </c>
      <c r="P7" s="87" t="s">
        <v>32</v>
      </c>
      <c r="Q7" s="87" t="s">
        <v>33</v>
      </c>
      <c r="R7" s="87" t="s">
        <v>34</v>
      </c>
      <c r="S7" s="87" t="s">
        <v>32</v>
      </c>
      <c r="T7" s="87" t="s">
        <v>33</v>
      </c>
      <c r="U7" s="87" t="s">
        <v>34</v>
      </c>
      <c r="V7" s="87" t="s">
        <v>32</v>
      </c>
      <c r="W7" s="87" t="s">
        <v>33</v>
      </c>
      <c r="X7" s="87" t="s">
        <v>34</v>
      </c>
      <c r="Y7" s="87" t="s">
        <v>32</v>
      </c>
      <c r="Z7" s="87" t="s">
        <v>33</v>
      </c>
      <c r="AA7" s="120" t="s">
        <v>34</v>
      </c>
      <c r="AB7" s="121"/>
      <c r="AC7" s="122"/>
      <c r="AD7" s="121"/>
      <c r="AE7" s="123"/>
      <c r="AF7" s="124"/>
      <c r="AG7" s="123"/>
      <c r="AH7" s="123"/>
      <c r="AI7" s="124"/>
      <c r="AJ7" s="123"/>
      <c r="AK7" s="146"/>
      <c r="AL7" s="147"/>
      <c r="AM7" s="148"/>
    </row>
    <row r="8" spans="1:39" s="3" customFormat="1" ht="18.75" customHeight="1">
      <c r="A8" s="42" t="s">
        <v>35</v>
      </c>
      <c r="B8" s="43" t="s">
        <v>36</v>
      </c>
      <c r="C8" s="43">
        <v>2</v>
      </c>
      <c r="D8" s="43">
        <v>3</v>
      </c>
      <c r="E8" s="44" t="s">
        <v>37</v>
      </c>
      <c r="F8" s="44">
        <v>5</v>
      </c>
      <c r="G8" s="44">
        <v>6</v>
      </c>
      <c r="H8" s="45">
        <v>7</v>
      </c>
      <c r="I8" s="42"/>
      <c r="J8" s="88" t="s">
        <v>38</v>
      </c>
      <c r="K8" s="88">
        <v>9</v>
      </c>
      <c r="L8" s="88">
        <v>10</v>
      </c>
      <c r="M8" s="89" t="s">
        <v>39</v>
      </c>
      <c r="N8" s="89">
        <v>12</v>
      </c>
      <c r="O8" s="89">
        <v>13</v>
      </c>
      <c r="P8" s="90" t="s">
        <v>40</v>
      </c>
      <c r="Q8" s="90">
        <v>15</v>
      </c>
      <c r="R8" s="90">
        <v>16</v>
      </c>
      <c r="S8" s="90" t="s">
        <v>41</v>
      </c>
      <c r="T8" s="90">
        <v>18</v>
      </c>
      <c r="U8" s="90">
        <v>19</v>
      </c>
      <c r="V8" s="90" t="s">
        <v>42</v>
      </c>
      <c r="W8" s="90">
        <v>21</v>
      </c>
      <c r="X8" s="90">
        <v>22</v>
      </c>
      <c r="Y8" s="90" t="s">
        <v>43</v>
      </c>
      <c r="Z8" s="90">
        <v>24</v>
      </c>
      <c r="AA8" s="125">
        <v>25</v>
      </c>
      <c r="AB8" s="46" t="s">
        <v>44</v>
      </c>
      <c r="AC8" s="126">
        <v>27</v>
      </c>
      <c r="AD8" s="127">
        <v>28</v>
      </c>
      <c r="AE8" s="46" t="s">
        <v>45</v>
      </c>
      <c r="AF8" s="126">
        <v>30</v>
      </c>
      <c r="AG8" s="127">
        <v>31</v>
      </c>
      <c r="AH8" s="46" t="s">
        <v>46</v>
      </c>
      <c r="AI8" s="149">
        <v>33</v>
      </c>
      <c r="AJ8" s="42">
        <v>34</v>
      </c>
      <c r="AK8" s="42" t="s">
        <v>47</v>
      </c>
      <c r="AL8" s="43" t="s">
        <v>48</v>
      </c>
      <c r="AM8" s="150" t="s">
        <v>49</v>
      </c>
    </row>
    <row r="9" spans="1:39" s="4" customFormat="1" ht="18.75" customHeight="1">
      <c r="A9" s="46"/>
      <c r="B9" s="47">
        <f>SUM(B10:B107)</f>
        <v>383671.7073647012</v>
      </c>
      <c r="C9" s="47">
        <f aca="true" t="shared" si="0" ref="C9:AJ9">SUM(C10:C107)</f>
        <v>383658.67871650006</v>
      </c>
      <c r="D9" s="47">
        <f t="shared" si="0"/>
        <v>13.028648200825005</v>
      </c>
      <c r="E9" s="48">
        <f t="shared" si="0"/>
        <v>26041.1305414275</v>
      </c>
      <c r="F9" s="48">
        <f t="shared" si="0"/>
        <v>26039.82855</v>
      </c>
      <c r="G9" s="48">
        <f t="shared" si="0"/>
        <v>1.3019914275000002</v>
      </c>
      <c r="H9" s="49">
        <f t="shared" si="0"/>
        <v>910000</v>
      </c>
      <c r="I9" s="91">
        <f t="shared" si="0"/>
        <v>124241</v>
      </c>
      <c r="J9" s="92">
        <f t="shared" si="0"/>
        <v>7913.704600000004</v>
      </c>
      <c r="K9" s="92">
        <f t="shared" si="0"/>
        <v>7122.700000000001</v>
      </c>
      <c r="L9" s="92">
        <f t="shared" si="0"/>
        <v>791.0046000000006</v>
      </c>
      <c r="M9" s="93">
        <f t="shared" si="0"/>
        <v>3322.2389999999996</v>
      </c>
      <c r="N9" s="93">
        <f t="shared" si="0"/>
        <v>3008.4</v>
      </c>
      <c r="O9" s="93">
        <f t="shared" si="0"/>
        <v>313.83900000000017</v>
      </c>
      <c r="P9" s="94">
        <f t="shared" si="0"/>
        <v>2125000</v>
      </c>
      <c r="Q9" s="94">
        <f t="shared" si="0"/>
        <v>2115098.4767380003</v>
      </c>
      <c r="R9" s="94">
        <f t="shared" si="0"/>
        <v>9901.523261999999</v>
      </c>
      <c r="S9" s="94">
        <f t="shared" si="0"/>
        <v>350000</v>
      </c>
      <c r="T9" s="94">
        <f t="shared" si="0"/>
        <v>350000</v>
      </c>
      <c r="U9" s="94">
        <f t="shared" si="0"/>
        <v>0</v>
      </c>
      <c r="V9" s="94">
        <f t="shared" si="0"/>
        <v>5785038</v>
      </c>
      <c r="W9" s="94">
        <f t="shared" si="0"/>
        <v>5781865.931006</v>
      </c>
      <c r="X9" s="94">
        <f t="shared" si="0"/>
        <v>3172.0689939999997</v>
      </c>
      <c r="Y9" s="94">
        <f t="shared" si="0"/>
        <v>2788405</v>
      </c>
      <c r="Z9" s="94">
        <f t="shared" si="0"/>
        <v>2776367.22</v>
      </c>
      <c r="AA9" s="94">
        <f t="shared" si="0"/>
        <v>12037.779999999999</v>
      </c>
      <c r="AB9" s="91">
        <f t="shared" si="0"/>
        <v>1130622.101074</v>
      </c>
      <c r="AC9" s="91">
        <f t="shared" si="0"/>
        <v>1126142.101074</v>
      </c>
      <c r="AD9" s="91">
        <f t="shared" si="0"/>
        <v>4480</v>
      </c>
      <c r="AE9" s="91">
        <f t="shared" si="0"/>
        <v>847861.3857920073</v>
      </c>
      <c r="AF9" s="91">
        <f t="shared" si="0"/>
        <v>798868.9147228883</v>
      </c>
      <c r="AG9" s="91">
        <f t="shared" si="0"/>
        <v>48992.471069119005</v>
      </c>
      <c r="AH9" s="91">
        <f t="shared" si="0"/>
        <v>16187.660000000002</v>
      </c>
      <c r="AI9" s="91">
        <f t="shared" si="0"/>
        <v>15935.750000000002</v>
      </c>
      <c r="AJ9" s="91">
        <f t="shared" si="0"/>
        <v>251.91</v>
      </c>
      <c r="AK9" s="91">
        <f>AL9+AM9</f>
        <v>9610528.977872007</v>
      </c>
      <c r="AL9" s="151">
        <f>W9+AC9+AF9-AI9-H9</f>
        <v>6780941.196802888</v>
      </c>
      <c r="AM9" s="152">
        <f>Z9+AD9+AG9-AJ9</f>
        <v>2829587.781069119</v>
      </c>
    </row>
    <row r="10" spans="1:39" s="2" customFormat="1" ht="12" hidden="1">
      <c r="A10" s="50" t="s">
        <v>50</v>
      </c>
      <c r="B10" s="51">
        <v>67080.509</v>
      </c>
      <c r="C10" s="51">
        <v>67080</v>
      </c>
      <c r="D10" s="52">
        <v>0.509</v>
      </c>
      <c r="E10" s="53">
        <v>0</v>
      </c>
      <c r="F10" s="53">
        <v>0</v>
      </c>
      <c r="G10" s="53">
        <v>0</v>
      </c>
      <c r="H10" s="54">
        <v>330000</v>
      </c>
      <c r="I10" s="95">
        <v>56900</v>
      </c>
      <c r="J10" s="96">
        <f>K10+L10</f>
        <v>220</v>
      </c>
      <c r="K10" s="97">
        <v>200</v>
      </c>
      <c r="L10" s="97">
        <v>20</v>
      </c>
      <c r="M10" s="98">
        <f>N10+O10</f>
        <v>0</v>
      </c>
      <c r="N10" s="98">
        <v>0</v>
      </c>
      <c r="O10" s="98">
        <v>0</v>
      </c>
      <c r="P10" s="99">
        <v>200000</v>
      </c>
      <c r="Q10" s="109">
        <v>200000</v>
      </c>
      <c r="R10" s="109">
        <v>0</v>
      </c>
      <c r="S10" s="99">
        <v>0</v>
      </c>
      <c r="T10" s="109">
        <v>0</v>
      </c>
      <c r="U10" s="110">
        <v>0</v>
      </c>
      <c r="V10" s="111"/>
      <c r="W10" s="111"/>
      <c r="X10" s="111"/>
      <c r="Y10" s="99">
        <v>0</v>
      </c>
      <c r="Z10" s="109">
        <v>0</v>
      </c>
      <c r="AA10" s="110">
        <v>0</v>
      </c>
      <c r="AB10" s="128">
        <f>AC10+AD10</f>
        <v>0</v>
      </c>
      <c r="AC10" s="129"/>
      <c r="AD10" s="130"/>
      <c r="AE10" s="131">
        <f aca="true" t="shared" si="1" ref="AE10:AE41">AF10+AG10</f>
        <v>375740.43012467405</v>
      </c>
      <c r="AF10" s="132">
        <v>368727.785862555</v>
      </c>
      <c r="AG10" s="153">
        <v>7012.644262119</v>
      </c>
      <c r="AH10" s="131">
        <f aca="true" t="shared" si="2" ref="AH10:AH41">AI10+AJ10</f>
        <v>0</v>
      </c>
      <c r="AI10" s="154"/>
      <c r="AJ10" s="155"/>
      <c r="AK10" s="91">
        <f aca="true" t="shared" si="3" ref="AK10:AK73">AL10+AM10</f>
        <v>45740.43012467403</v>
      </c>
      <c r="AL10" s="151">
        <f aca="true" t="shared" si="4" ref="AL10:AL73">W10+AC10+AF10-AI10-H10</f>
        <v>38727.78586255503</v>
      </c>
      <c r="AM10" s="152">
        <f aca="true" t="shared" si="5" ref="AM10:AM73">Z10+AD10+AG10-AJ10</f>
        <v>7012.644262119</v>
      </c>
    </row>
    <row r="11" spans="1:39" ht="13.5" hidden="1">
      <c r="A11" s="55" t="s">
        <v>51</v>
      </c>
      <c r="B11" s="56">
        <v>3389.63007303</v>
      </c>
      <c r="C11" s="56">
        <v>3389.4606</v>
      </c>
      <c r="D11" s="57">
        <v>0.16947303</v>
      </c>
      <c r="E11" s="58">
        <v>0</v>
      </c>
      <c r="F11" s="58">
        <v>0</v>
      </c>
      <c r="G11" s="58">
        <v>0</v>
      </c>
      <c r="H11" s="59"/>
      <c r="I11" s="100"/>
      <c r="J11" s="96">
        <f aca="true" t="shared" si="6" ref="J11:J74">K11+L11</f>
        <v>177.4366</v>
      </c>
      <c r="K11" s="101">
        <v>161.306</v>
      </c>
      <c r="L11" s="101">
        <v>16.1306</v>
      </c>
      <c r="M11" s="98">
        <f aca="true" t="shared" si="7" ref="M11:M74">N11+O11</f>
        <v>0</v>
      </c>
      <c r="N11" s="102">
        <v>0</v>
      </c>
      <c r="O11" s="102">
        <v>0</v>
      </c>
      <c r="P11" s="99"/>
      <c r="Q11" s="109"/>
      <c r="R11" s="109"/>
      <c r="S11" s="99"/>
      <c r="T11" s="109"/>
      <c r="U11" s="109"/>
      <c r="V11" s="99">
        <v>161306</v>
      </c>
      <c r="W11" s="109">
        <v>161306</v>
      </c>
      <c r="X11" s="109"/>
      <c r="Y11" s="99"/>
      <c r="Z11" s="109"/>
      <c r="AA11" s="110"/>
      <c r="AB11" s="128">
        <f>AC11+AD11</f>
        <v>0</v>
      </c>
      <c r="AC11" s="133"/>
      <c r="AD11" s="134"/>
      <c r="AE11" s="131">
        <f t="shared" si="1"/>
        <v>0</v>
      </c>
      <c r="AF11" s="135"/>
      <c r="AG11" s="156"/>
      <c r="AH11" s="131">
        <f t="shared" si="2"/>
        <v>0</v>
      </c>
      <c r="AI11" s="100"/>
      <c r="AJ11" s="100"/>
      <c r="AK11" s="91">
        <f t="shared" si="3"/>
        <v>161306</v>
      </c>
      <c r="AL11" s="151">
        <f t="shared" si="4"/>
        <v>161306</v>
      </c>
      <c r="AM11" s="152">
        <f t="shared" si="5"/>
        <v>0</v>
      </c>
    </row>
    <row r="12" spans="1:39" ht="13.5" hidden="1">
      <c r="A12" s="55" t="s">
        <v>52</v>
      </c>
      <c r="B12" s="56">
        <v>93964.5369361425</v>
      </c>
      <c r="C12" s="56">
        <v>93960.56355</v>
      </c>
      <c r="D12" s="57">
        <v>3.9733861425</v>
      </c>
      <c r="E12" s="58">
        <v>17816.527081815</v>
      </c>
      <c r="F12" s="58">
        <v>17815.6363</v>
      </c>
      <c r="G12" s="58">
        <v>0.890781815</v>
      </c>
      <c r="H12" s="59"/>
      <c r="I12" s="100">
        <v>14492</v>
      </c>
      <c r="J12" s="96">
        <f t="shared" si="6"/>
        <v>4087.6725</v>
      </c>
      <c r="K12" s="101">
        <v>3677.4935</v>
      </c>
      <c r="L12" s="101">
        <v>410.179</v>
      </c>
      <c r="M12" s="98">
        <f t="shared" si="7"/>
        <v>2355.0580999999997</v>
      </c>
      <c r="N12" s="102">
        <v>2130.408</v>
      </c>
      <c r="O12" s="102">
        <v>224.6501</v>
      </c>
      <c r="P12" s="99">
        <v>92473</v>
      </c>
      <c r="Q12" s="109">
        <v>92473</v>
      </c>
      <c r="R12" s="109">
        <v>0</v>
      </c>
      <c r="S12" s="99">
        <v>0</v>
      </c>
      <c r="T12" s="109">
        <v>0</v>
      </c>
      <c r="U12" s="109">
        <v>0</v>
      </c>
      <c r="V12" s="99">
        <v>4103092.967414</v>
      </c>
      <c r="W12" s="109">
        <v>4103092.967414</v>
      </c>
      <c r="X12" s="109">
        <v>0</v>
      </c>
      <c r="Y12" s="99">
        <v>2228159.99</v>
      </c>
      <c r="Z12" s="109">
        <v>2228159.99</v>
      </c>
      <c r="AA12" s="110">
        <v>0</v>
      </c>
      <c r="AB12" s="128">
        <f>AC12+AD12</f>
        <v>178114.27</v>
      </c>
      <c r="AC12" s="129">
        <v>173634.27</v>
      </c>
      <c r="AD12" s="136">
        <v>4480</v>
      </c>
      <c r="AE12" s="131">
        <f t="shared" si="1"/>
        <v>145381.878379769</v>
      </c>
      <c r="AF12" s="135">
        <v>122138.185061769</v>
      </c>
      <c r="AG12" s="156">
        <v>23243.693318</v>
      </c>
      <c r="AH12" s="131">
        <f t="shared" si="2"/>
        <v>0</v>
      </c>
      <c r="AI12" s="100"/>
      <c r="AJ12" s="100"/>
      <c r="AK12" s="91">
        <f t="shared" si="3"/>
        <v>6654749.105793769</v>
      </c>
      <c r="AL12" s="151">
        <f t="shared" si="4"/>
        <v>4398865.422475768</v>
      </c>
      <c r="AM12" s="152">
        <f t="shared" si="5"/>
        <v>2255883.6833180003</v>
      </c>
    </row>
    <row r="13" spans="1:39" ht="13.5" hidden="1">
      <c r="A13" s="55" t="s">
        <v>53</v>
      </c>
      <c r="B13" s="56"/>
      <c r="C13" s="56"/>
      <c r="D13" s="57"/>
      <c r="E13" s="58"/>
      <c r="F13" s="58"/>
      <c r="G13" s="58"/>
      <c r="H13" s="59"/>
      <c r="I13" s="100"/>
      <c r="J13" s="96">
        <f t="shared" si="6"/>
        <v>0</v>
      </c>
      <c r="K13" s="101"/>
      <c r="L13" s="101"/>
      <c r="M13" s="98">
        <f t="shared" si="7"/>
        <v>0</v>
      </c>
      <c r="N13" s="102"/>
      <c r="O13" s="102"/>
      <c r="P13" s="99"/>
      <c r="Q13" s="109"/>
      <c r="R13" s="109"/>
      <c r="S13" s="99"/>
      <c r="T13" s="109"/>
      <c r="U13" s="109"/>
      <c r="V13" s="99"/>
      <c r="W13" s="109"/>
      <c r="X13" s="109"/>
      <c r="Y13" s="99"/>
      <c r="Z13" s="109"/>
      <c r="AA13" s="110"/>
      <c r="AB13" s="128"/>
      <c r="AC13" s="129"/>
      <c r="AD13" s="136"/>
      <c r="AE13" s="131">
        <f t="shared" si="1"/>
        <v>18.05875</v>
      </c>
      <c r="AF13" s="135">
        <v>18.05875</v>
      </c>
      <c r="AG13" s="156">
        <v>0</v>
      </c>
      <c r="AH13" s="131">
        <f t="shared" si="2"/>
        <v>0</v>
      </c>
      <c r="AI13" s="100"/>
      <c r="AJ13" s="100"/>
      <c r="AK13" s="91">
        <f t="shared" si="3"/>
        <v>18.05875</v>
      </c>
      <c r="AL13" s="151">
        <f t="shared" si="4"/>
        <v>18.05875</v>
      </c>
      <c r="AM13" s="152">
        <f t="shared" si="5"/>
        <v>0</v>
      </c>
    </row>
    <row r="14" spans="1:39" ht="13.5" hidden="1">
      <c r="A14" s="60" t="s">
        <v>54</v>
      </c>
      <c r="B14" s="56">
        <v>52.18820928</v>
      </c>
      <c r="C14" s="56">
        <v>52.1856</v>
      </c>
      <c r="D14" s="57">
        <v>0.00260928</v>
      </c>
      <c r="E14" s="58">
        <v>0</v>
      </c>
      <c r="F14" s="58">
        <v>0</v>
      </c>
      <c r="G14" s="58">
        <v>0</v>
      </c>
      <c r="H14" s="59"/>
      <c r="I14" s="100"/>
      <c r="J14" s="96">
        <f t="shared" si="6"/>
        <v>1.4556</v>
      </c>
      <c r="K14" s="101">
        <v>1.31</v>
      </c>
      <c r="L14" s="101">
        <v>0.1456</v>
      </c>
      <c r="M14" s="98">
        <f t="shared" si="7"/>
        <v>0</v>
      </c>
      <c r="N14" s="102">
        <v>0</v>
      </c>
      <c r="O14" s="102">
        <v>0</v>
      </c>
      <c r="P14" s="99">
        <v>0</v>
      </c>
      <c r="Q14" s="109">
        <v>0</v>
      </c>
      <c r="R14" s="109">
        <v>0</v>
      </c>
      <c r="S14" s="99">
        <v>0</v>
      </c>
      <c r="T14" s="109">
        <v>0</v>
      </c>
      <c r="U14" s="109">
        <v>0</v>
      </c>
      <c r="V14" s="99">
        <v>1459</v>
      </c>
      <c r="W14" s="109">
        <v>1459</v>
      </c>
      <c r="X14" s="109">
        <v>0</v>
      </c>
      <c r="Y14" s="99">
        <v>0</v>
      </c>
      <c r="Z14" s="109">
        <v>0</v>
      </c>
      <c r="AA14" s="110">
        <v>0</v>
      </c>
      <c r="AB14" s="128">
        <f>AC14+AD14</f>
        <v>0</v>
      </c>
      <c r="AC14" s="133"/>
      <c r="AD14" s="134"/>
      <c r="AE14" s="131">
        <f t="shared" si="1"/>
        <v>10052.0654</v>
      </c>
      <c r="AF14" s="135">
        <v>10052.0654</v>
      </c>
      <c r="AG14" s="156">
        <v>0</v>
      </c>
      <c r="AH14" s="131">
        <f t="shared" si="2"/>
        <v>0</v>
      </c>
      <c r="AI14" s="100"/>
      <c r="AJ14" s="100"/>
      <c r="AK14" s="91">
        <f t="shared" si="3"/>
        <v>11511.0654</v>
      </c>
      <c r="AL14" s="151">
        <f t="shared" si="4"/>
        <v>11511.0654</v>
      </c>
      <c r="AM14" s="152">
        <f t="shared" si="5"/>
        <v>0</v>
      </c>
    </row>
    <row r="15" spans="1:39" ht="13.5" hidden="1">
      <c r="A15" s="60" t="s">
        <v>55</v>
      </c>
      <c r="B15" s="56">
        <v>62.696834685</v>
      </c>
      <c r="C15" s="56">
        <v>62.6937</v>
      </c>
      <c r="D15" s="57">
        <v>0.003134685</v>
      </c>
      <c r="E15" s="58">
        <v>0</v>
      </c>
      <c r="F15" s="58">
        <v>0</v>
      </c>
      <c r="G15" s="58">
        <v>0</v>
      </c>
      <c r="H15" s="59"/>
      <c r="I15" s="100"/>
      <c r="J15" s="96">
        <f t="shared" si="6"/>
        <v>9.3506</v>
      </c>
      <c r="K15" s="101">
        <v>8.424</v>
      </c>
      <c r="L15" s="101">
        <v>0.9266</v>
      </c>
      <c r="M15" s="98">
        <f t="shared" si="7"/>
        <v>0.77</v>
      </c>
      <c r="N15" s="102">
        <v>0.7</v>
      </c>
      <c r="O15" s="102">
        <v>0.07</v>
      </c>
      <c r="P15" s="99">
        <v>0</v>
      </c>
      <c r="Q15" s="109">
        <v>0</v>
      </c>
      <c r="R15" s="109">
        <v>0</v>
      </c>
      <c r="S15" s="99">
        <v>0</v>
      </c>
      <c r="T15" s="109">
        <v>0</v>
      </c>
      <c r="U15" s="109">
        <v>0</v>
      </c>
      <c r="V15" s="99">
        <v>9265</v>
      </c>
      <c r="W15" s="109">
        <v>9265</v>
      </c>
      <c r="X15" s="109">
        <v>0</v>
      </c>
      <c r="Y15" s="99">
        <v>0</v>
      </c>
      <c r="Z15" s="109">
        <v>0</v>
      </c>
      <c r="AA15" s="110">
        <v>0</v>
      </c>
      <c r="AB15" s="128">
        <f aca="true" t="shared" si="8" ref="AB15:AB46">AC15+AD15</f>
        <v>0.02</v>
      </c>
      <c r="AC15" s="129">
        <v>0.02</v>
      </c>
      <c r="AD15" s="134"/>
      <c r="AE15" s="131">
        <f t="shared" si="1"/>
        <v>53.303411</v>
      </c>
      <c r="AF15" s="135">
        <v>53.303411</v>
      </c>
      <c r="AG15" s="156">
        <v>0</v>
      </c>
      <c r="AH15" s="131">
        <f t="shared" si="2"/>
        <v>0</v>
      </c>
      <c r="AI15" s="100"/>
      <c r="AJ15" s="100"/>
      <c r="AK15" s="91">
        <f t="shared" si="3"/>
        <v>9318.323411000001</v>
      </c>
      <c r="AL15" s="151">
        <f t="shared" si="4"/>
        <v>9318.323411000001</v>
      </c>
      <c r="AM15" s="152">
        <f t="shared" si="5"/>
        <v>0</v>
      </c>
    </row>
    <row r="16" spans="1:39" ht="13.5" hidden="1">
      <c r="A16" s="60" t="s">
        <v>56</v>
      </c>
      <c r="B16" s="56">
        <v>20085.849742775</v>
      </c>
      <c r="C16" s="56">
        <v>20084.8455005</v>
      </c>
      <c r="D16" s="57">
        <v>1.004242275025</v>
      </c>
      <c r="E16" s="58">
        <v>949.2634107975</v>
      </c>
      <c r="F16" s="58">
        <v>949.21595</v>
      </c>
      <c r="G16" s="58">
        <v>0.0474607975</v>
      </c>
      <c r="H16" s="59"/>
      <c r="I16" s="100"/>
      <c r="J16" s="96">
        <f t="shared" si="6"/>
        <v>64.53699999999999</v>
      </c>
      <c r="K16" s="101">
        <v>58.025</v>
      </c>
      <c r="L16" s="101">
        <v>6.512</v>
      </c>
      <c r="M16" s="98">
        <f t="shared" si="7"/>
        <v>306.284</v>
      </c>
      <c r="N16" s="102">
        <v>277.818</v>
      </c>
      <c r="O16" s="102">
        <v>28.466</v>
      </c>
      <c r="P16" s="99">
        <v>0</v>
      </c>
      <c r="Q16" s="109">
        <v>0</v>
      </c>
      <c r="R16" s="109">
        <v>0</v>
      </c>
      <c r="S16" s="99">
        <v>0</v>
      </c>
      <c r="T16" s="109">
        <v>0</v>
      </c>
      <c r="U16" s="109">
        <v>0</v>
      </c>
      <c r="V16" s="99">
        <v>65118</v>
      </c>
      <c r="W16" s="109">
        <v>65118</v>
      </c>
      <c r="X16" s="109">
        <v>0</v>
      </c>
      <c r="Y16" s="99">
        <v>284658</v>
      </c>
      <c r="Z16" s="109">
        <v>284658</v>
      </c>
      <c r="AA16" s="110">
        <v>0</v>
      </c>
      <c r="AB16" s="128">
        <f t="shared" si="8"/>
        <v>349353.33</v>
      </c>
      <c r="AC16" s="129">
        <v>349353.33</v>
      </c>
      <c r="AD16" s="134"/>
      <c r="AE16" s="131">
        <f t="shared" si="1"/>
        <v>10795.789530999999</v>
      </c>
      <c r="AF16" s="135">
        <v>6031.198216</v>
      </c>
      <c r="AG16" s="156">
        <v>4764.591315</v>
      </c>
      <c r="AH16" s="131">
        <f t="shared" si="2"/>
        <v>0</v>
      </c>
      <c r="AI16" s="100"/>
      <c r="AJ16" s="100"/>
      <c r="AK16" s="91">
        <f t="shared" si="3"/>
        <v>709925.119531</v>
      </c>
      <c r="AL16" s="151">
        <f t="shared" si="4"/>
        <v>420502.528216</v>
      </c>
      <c r="AM16" s="152">
        <f t="shared" si="5"/>
        <v>289422.591315</v>
      </c>
    </row>
    <row r="17" spans="1:39" ht="13.5" hidden="1">
      <c r="A17" s="60" t="s">
        <v>57</v>
      </c>
      <c r="B17" s="56">
        <v>1257.7181327625</v>
      </c>
      <c r="C17" s="56">
        <v>1257.65525</v>
      </c>
      <c r="D17" s="57">
        <v>0.0628827625</v>
      </c>
      <c r="E17" s="58">
        <v>0</v>
      </c>
      <c r="F17" s="58">
        <v>0</v>
      </c>
      <c r="G17" s="58">
        <v>0</v>
      </c>
      <c r="H17" s="59"/>
      <c r="I17" s="100"/>
      <c r="J17" s="96">
        <f t="shared" si="6"/>
        <v>13.321000000000002</v>
      </c>
      <c r="K17" s="101">
        <v>11.983</v>
      </c>
      <c r="L17" s="101">
        <v>1.338</v>
      </c>
      <c r="M17" s="98">
        <f t="shared" si="7"/>
        <v>0</v>
      </c>
      <c r="N17" s="102">
        <v>0</v>
      </c>
      <c r="O17" s="102">
        <v>0</v>
      </c>
      <c r="P17" s="99">
        <v>0</v>
      </c>
      <c r="Q17" s="109">
        <v>0</v>
      </c>
      <c r="R17" s="109">
        <v>0</v>
      </c>
      <c r="S17" s="99">
        <v>0</v>
      </c>
      <c r="T17" s="109">
        <v>0</v>
      </c>
      <c r="U17" s="109">
        <v>0</v>
      </c>
      <c r="V17" s="99">
        <v>13380</v>
      </c>
      <c r="W17" s="109">
        <v>13380</v>
      </c>
      <c r="X17" s="109">
        <v>0</v>
      </c>
      <c r="Y17" s="99">
        <v>0</v>
      </c>
      <c r="Z17" s="109">
        <v>0</v>
      </c>
      <c r="AA17" s="110">
        <v>0</v>
      </c>
      <c r="AB17" s="128">
        <f t="shared" si="8"/>
        <v>0</v>
      </c>
      <c r="AC17" s="133"/>
      <c r="AD17" s="134"/>
      <c r="AE17" s="131">
        <f t="shared" si="1"/>
        <v>85.08271</v>
      </c>
      <c r="AF17" s="135">
        <v>85.08271</v>
      </c>
      <c r="AG17" s="156">
        <v>0</v>
      </c>
      <c r="AH17" s="131">
        <f t="shared" si="2"/>
        <v>0</v>
      </c>
      <c r="AI17" s="100"/>
      <c r="AJ17" s="100"/>
      <c r="AK17" s="91">
        <f t="shared" si="3"/>
        <v>13465.08271</v>
      </c>
      <c r="AL17" s="151">
        <f t="shared" si="4"/>
        <v>13465.08271</v>
      </c>
      <c r="AM17" s="152">
        <f t="shared" si="5"/>
        <v>0</v>
      </c>
    </row>
    <row r="18" spans="1:39" ht="13.5" hidden="1">
      <c r="A18" s="60" t="s">
        <v>58</v>
      </c>
      <c r="B18" s="56">
        <v>4317.34045623</v>
      </c>
      <c r="C18" s="56">
        <v>4317.1246</v>
      </c>
      <c r="D18" s="57">
        <v>0.21585623</v>
      </c>
      <c r="E18" s="58">
        <v>95.40477</v>
      </c>
      <c r="F18" s="58">
        <v>95.4</v>
      </c>
      <c r="G18" s="58">
        <v>0.00477</v>
      </c>
      <c r="H18" s="59"/>
      <c r="I18" s="100"/>
      <c r="J18" s="96">
        <f t="shared" si="6"/>
        <v>4.984</v>
      </c>
      <c r="K18" s="101">
        <v>4.485</v>
      </c>
      <c r="L18" s="101">
        <v>0.499</v>
      </c>
      <c r="M18" s="98">
        <f t="shared" si="7"/>
        <v>99.85</v>
      </c>
      <c r="N18" s="102">
        <v>90.5</v>
      </c>
      <c r="O18" s="102">
        <v>9.35</v>
      </c>
      <c r="P18" s="99">
        <v>0</v>
      </c>
      <c r="Q18" s="109">
        <v>0</v>
      </c>
      <c r="R18" s="109">
        <v>0</v>
      </c>
      <c r="S18" s="99">
        <v>0</v>
      </c>
      <c r="T18" s="109">
        <v>0</v>
      </c>
      <c r="U18" s="109">
        <v>0</v>
      </c>
      <c r="V18" s="99">
        <v>7994</v>
      </c>
      <c r="W18" s="109">
        <v>5062.46</v>
      </c>
      <c r="X18" s="109">
        <v>2931.54</v>
      </c>
      <c r="Y18" s="99">
        <v>93500</v>
      </c>
      <c r="Z18" s="109">
        <v>81462.27</v>
      </c>
      <c r="AA18" s="110">
        <v>12037.73</v>
      </c>
      <c r="AB18" s="128">
        <f t="shared" si="8"/>
        <v>36841.71</v>
      </c>
      <c r="AC18" s="129">
        <v>36841.71</v>
      </c>
      <c r="AD18" s="134"/>
      <c r="AE18" s="131">
        <f t="shared" si="1"/>
        <v>0</v>
      </c>
      <c r="AF18" s="135">
        <v>0</v>
      </c>
      <c r="AG18" s="156">
        <v>0</v>
      </c>
      <c r="AH18" s="131">
        <f t="shared" si="2"/>
        <v>0</v>
      </c>
      <c r="AI18" s="100"/>
      <c r="AJ18" s="100"/>
      <c r="AK18" s="91">
        <f t="shared" si="3"/>
        <v>123366.44</v>
      </c>
      <c r="AL18" s="151">
        <f t="shared" si="4"/>
        <v>41904.17</v>
      </c>
      <c r="AM18" s="152">
        <f t="shared" si="5"/>
        <v>81462.27</v>
      </c>
    </row>
    <row r="19" spans="1:39" ht="13.5" hidden="1">
      <c r="A19" s="60" t="s">
        <v>59</v>
      </c>
      <c r="B19" s="56">
        <v>2287.7312308425</v>
      </c>
      <c r="C19" s="56">
        <v>2287.61685</v>
      </c>
      <c r="D19" s="57">
        <v>0.1143808425</v>
      </c>
      <c r="E19" s="58">
        <v>330.97234779</v>
      </c>
      <c r="F19" s="58">
        <v>330.9558</v>
      </c>
      <c r="G19" s="58">
        <v>0.01654779</v>
      </c>
      <c r="H19" s="59"/>
      <c r="I19" s="100"/>
      <c r="J19" s="96">
        <f t="shared" si="6"/>
        <v>48.95</v>
      </c>
      <c r="K19" s="101">
        <v>44.046</v>
      </c>
      <c r="L19" s="101">
        <v>4.904</v>
      </c>
      <c r="M19" s="98">
        <f t="shared" si="7"/>
        <v>5.75</v>
      </c>
      <c r="N19" s="102">
        <v>5.175</v>
      </c>
      <c r="O19" s="102">
        <v>0.575</v>
      </c>
      <c r="P19" s="99">
        <v>0</v>
      </c>
      <c r="Q19" s="109">
        <v>0</v>
      </c>
      <c r="R19" s="109">
        <v>0</v>
      </c>
      <c r="S19" s="99">
        <v>0</v>
      </c>
      <c r="T19" s="109">
        <v>0</v>
      </c>
      <c r="U19" s="109">
        <v>0</v>
      </c>
      <c r="V19" s="99">
        <v>48112.0396</v>
      </c>
      <c r="W19" s="109">
        <v>48112.0396</v>
      </c>
      <c r="X19" s="109">
        <v>0</v>
      </c>
      <c r="Y19" s="99">
        <v>5750</v>
      </c>
      <c r="Z19" s="109">
        <v>5750</v>
      </c>
      <c r="AA19" s="110">
        <v>0</v>
      </c>
      <c r="AB19" s="128">
        <f t="shared" si="8"/>
        <v>32996.11</v>
      </c>
      <c r="AC19" s="129">
        <v>32996.11</v>
      </c>
      <c r="AD19" s="134"/>
      <c r="AE19" s="131">
        <f t="shared" si="1"/>
        <v>1203.258094</v>
      </c>
      <c r="AF19" s="135">
        <v>20.877197</v>
      </c>
      <c r="AG19" s="156">
        <v>1182.380897</v>
      </c>
      <c r="AH19" s="131">
        <f t="shared" si="2"/>
        <v>81.1</v>
      </c>
      <c r="AI19" s="154">
        <v>7.22</v>
      </c>
      <c r="AJ19" s="154">
        <v>73.88</v>
      </c>
      <c r="AK19" s="91">
        <f t="shared" si="3"/>
        <v>87980.307694</v>
      </c>
      <c r="AL19" s="151">
        <f t="shared" si="4"/>
        <v>81121.806797</v>
      </c>
      <c r="AM19" s="152">
        <f t="shared" si="5"/>
        <v>6858.500897</v>
      </c>
    </row>
    <row r="20" spans="1:39" ht="13.5" hidden="1">
      <c r="A20" s="60" t="s">
        <v>60</v>
      </c>
      <c r="B20" s="56">
        <v>886.972246395</v>
      </c>
      <c r="C20" s="56">
        <v>886.9279</v>
      </c>
      <c r="D20" s="57">
        <v>0.044346395</v>
      </c>
      <c r="E20" s="58">
        <v>0.44522226</v>
      </c>
      <c r="F20" s="58">
        <v>0.4452</v>
      </c>
      <c r="G20" s="58">
        <v>2.226E-05</v>
      </c>
      <c r="H20" s="59"/>
      <c r="I20" s="100"/>
      <c r="J20" s="96">
        <f t="shared" si="6"/>
        <v>45.493199999999995</v>
      </c>
      <c r="K20" s="101">
        <v>40.87</v>
      </c>
      <c r="L20" s="101">
        <v>4.6232</v>
      </c>
      <c r="M20" s="98">
        <f t="shared" si="7"/>
        <v>4.8723</v>
      </c>
      <c r="N20" s="102">
        <v>4.429</v>
      </c>
      <c r="O20" s="102">
        <v>0.4433</v>
      </c>
      <c r="P20" s="99">
        <v>10263</v>
      </c>
      <c r="Q20" s="109">
        <v>10263</v>
      </c>
      <c r="R20" s="109">
        <v>0</v>
      </c>
      <c r="S20" s="99">
        <v>0</v>
      </c>
      <c r="T20" s="109">
        <v>0</v>
      </c>
      <c r="U20" s="109">
        <v>0</v>
      </c>
      <c r="V20" s="99">
        <v>35964</v>
      </c>
      <c r="W20" s="109">
        <v>35964</v>
      </c>
      <c r="X20" s="109">
        <v>0</v>
      </c>
      <c r="Y20" s="99">
        <v>4442</v>
      </c>
      <c r="Z20" s="109">
        <v>4442</v>
      </c>
      <c r="AA20" s="110">
        <v>0</v>
      </c>
      <c r="AB20" s="128">
        <f t="shared" si="8"/>
        <v>7.4E-05</v>
      </c>
      <c r="AC20" s="133">
        <v>7.4E-05</v>
      </c>
      <c r="AD20" s="134"/>
      <c r="AE20" s="131">
        <f t="shared" si="1"/>
        <v>5503.987364</v>
      </c>
      <c r="AF20" s="135">
        <v>5503.717438</v>
      </c>
      <c r="AG20" s="156">
        <v>0.269926</v>
      </c>
      <c r="AH20" s="131">
        <f t="shared" si="2"/>
        <v>12.64</v>
      </c>
      <c r="AI20" s="154">
        <v>12.64</v>
      </c>
      <c r="AJ20" s="100"/>
      <c r="AK20" s="91">
        <f t="shared" si="3"/>
        <v>45897.347438000004</v>
      </c>
      <c r="AL20" s="151">
        <f t="shared" si="4"/>
        <v>41455.077512</v>
      </c>
      <c r="AM20" s="152">
        <f t="shared" si="5"/>
        <v>4442.269926</v>
      </c>
    </row>
    <row r="21" spans="1:39" ht="13.5" hidden="1">
      <c r="A21" s="61" t="s">
        <v>61</v>
      </c>
      <c r="B21" s="56">
        <v>1381.09755796278</v>
      </c>
      <c r="C21" s="56">
        <v>1381.0492555</v>
      </c>
      <c r="D21" s="57">
        <v>0.048302462775</v>
      </c>
      <c r="E21" s="58">
        <v>0</v>
      </c>
      <c r="F21" s="58">
        <v>0</v>
      </c>
      <c r="G21" s="58">
        <v>0</v>
      </c>
      <c r="H21" s="59"/>
      <c r="I21" s="103">
        <v>415</v>
      </c>
      <c r="J21" s="96">
        <f t="shared" si="6"/>
        <v>26.333199999999998</v>
      </c>
      <c r="K21" s="101">
        <v>23.8555</v>
      </c>
      <c r="L21" s="101">
        <v>2.4777</v>
      </c>
      <c r="M21" s="98">
        <f t="shared" si="7"/>
        <v>0.44</v>
      </c>
      <c r="N21" s="102">
        <v>0.4</v>
      </c>
      <c r="O21" s="102">
        <v>0.04</v>
      </c>
      <c r="P21" s="99">
        <v>14617</v>
      </c>
      <c r="Q21" s="109">
        <v>14617</v>
      </c>
      <c r="R21" s="109">
        <v>0</v>
      </c>
      <c r="S21" s="99">
        <v>0</v>
      </c>
      <c r="T21" s="109">
        <v>0</v>
      </c>
      <c r="U21" s="109">
        <v>0</v>
      </c>
      <c r="V21" s="99">
        <v>10160</v>
      </c>
      <c r="W21" s="109">
        <v>10160</v>
      </c>
      <c r="X21" s="109">
        <v>0</v>
      </c>
      <c r="Y21" s="99">
        <v>1100</v>
      </c>
      <c r="Z21" s="109">
        <v>1100</v>
      </c>
      <c r="AA21" s="110">
        <v>0</v>
      </c>
      <c r="AB21" s="128">
        <f t="shared" si="8"/>
        <v>0</v>
      </c>
      <c r="AC21" s="133"/>
      <c r="AD21" s="134"/>
      <c r="AE21" s="131">
        <f t="shared" si="1"/>
        <v>12957.944599999999</v>
      </c>
      <c r="AF21" s="135">
        <v>7957.9446</v>
      </c>
      <c r="AG21" s="156">
        <v>5000</v>
      </c>
      <c r="AH21" s="131">
        <f t="shared" si="2"/>
        <v>0</v>
      </c>
      <c r="AI21" s="100"/>
      <c r="AJ21" s="100"/>
      <c r="AK21" s="91">
        <f t="shared" si="3"/>
        <v>24217.9446</v>
      </c>
      <c r="AL21" s="151">
        <f t="shared" si="4"/>
        <v>18117.9446</v>
      </c>
      <c r="AM21" s="152">
        <f t="shared" si="5"/>
        <v>6100</v>
      </c>
    </row>
    <row r="22" spans="1:39" ht="13.5" hidden="1">
      <c r="A22" s="60" t="s">
        <v>62</v>
      </c>
      <c r="B22" s="56">
        <v>1268.1171657256</v>
      </c>
      <c r="C22" s="56">
        <v>1268.074512</v>
      </c>
      <c r="D22" s="57">
        <v>0.0426537256</v>
      </c>
      <c r="E22" s="58">
        <v>0</v>
      </c>
      <c r="F22" s="58">
        <v>0</v>
      </c>
      <c r="G22" s="58">
        <v>0</v>
      </c>
      <c r="H22" s="59"/>
      <c r="I22" s="100">
        <v>415</v>
      </c>
      <c r="J22" s="96">
        <f t="shared" si="6"/>
        <v>9.8825</v>
      </c>
      <c r="K22" s="101">
        <v>8.8825</v>
      </c>
      <c r="L22" s="101">
        <v>1</v>
      </c>
      <c r="M22" s="98">
        <f t="shared" si="7"/>
        <v>0</v>
      </c>
      <c r="N22" s="102">
        <v>0</v>
      </c>
      <c r="O22" s="102">
        <v>0</v>
      </c>
      <c r="P22" s="99">
        <v>7043</v>
      </c>
      <c r="Q22" s="109">
        <v>7043</v>
      </c>
      <c r="R22" s="109">
        <v>0</v>
      </c>
      <c r="S22" s="99">
        <v>0</v>
      </c>
      <c r="T22" s="109">
        <v>0</v>
      </c>
      <c r="U22" s="109">
        <v>0</v>
      </c>
      <c r="V22" s="99">
        <v>0</v>
      </c>
      <c r="W22" s="109">
        <v>0</v>
      </c>
      <c r="X22" s="109">
        <v>0</v>
      </c>
      <c r="Y22" s="99">
        <v>0</v>
      </c>
      <c r="Z22" s="109">
        <v>0</v>
      </c>
      <c r="AA22" s="110">
        <v>0</v>
      </c>
      <c r="AB22" s="128">
        <f t="shared" si="8"/>
        <v>2646.57</v>
      </c>
      <c r="AC22" s="129">
        <v>2646.57</v>
      </c>
      <c r="AD22" s="134"/>
      <c r="AE22" s="131">
        <f t="shared" si="1"/>
        <v>1814.401013</v>
      </c>
      <c r="AF22" s="135">
        <v>1814.401013</v>
      </c>
      <c r="AG22" s="156">
        <v>0</v>
      </c>
      <c r="AH22" s="131">
        <f t="shared" si="2"/>
        <v>928.16</v>
      </c>
      <c r="AI22" s="154">
        <v>928.16</v>
      </c>
      <c r="AJ22" s="100"/>
      <c r="AK22" s="91">
        <f t="shared" si="3"/>
        <v>3532.8110130000005</v>
      </c>
      <c r="AL22" s="151">
        <f t="shared" si="4"/>
        <v>3532.8110130000005</v>
      </c>
      <c r="AM22" s="152">
        <f t="shared" si="5"/>
        <v>0</v>
      </c>
    </row>
    <row r="23" spans="1:39" ht="13.5" hidden="1">
      <c r="A23" s="60" t="s">
        <v>63</v>
      </c>
      <c r="B23" s="56">
        <v>2689.17506732</v>
      </c>
      <c r="C23" s="56">
        <v>2689.0614</v>
      </c>
      <c r="D23" s="57">
        <v>0.11366732</v>
      </c>
      <c r="E23" s="58">
        <v>0</v>
      </c>
      <c r="F23" s="58">
        <v>0</v>
      </c>
      <c r="G23" s="58">
        <v>0</v>
      </c>
      <c r="H23" s="59"/>
      <c r="I23" s="100">
        <v>415</v>
      </c>
      <c r="J23" s="96">
        <f t="shared" si="6"/>
        <v>35.967</v>
      </c>
      <c r="K23" s="101">
        <v>32.467</v>
      </c>
      <c r="L23" s="101">
        <v>3.5</v>
      </c>
      <c r="M23" s="98">
        <f t="shared" si="7"/>
        <v>0</v>
      </c>
      <c r="N23" s="102">
        <v>0</v>
      </c>
      <c r="O23" s="102">
        <v>0</v>
      </c>
      <c r="P23" s="99">
        <v>13000</v>
      </c>
      <c r="Q23" s="109">
        <v>13000</v>
      </c>
      <c r="R23" s="109">
        <v>0</v>
      </c>
      <c r="S23" s="99">
        <v>0</v>
      </c>
      <c r="T23" s="109">
        <v>0</v>
      </c>
      <c r="U23" s="109">
        <v>0</v>
      </c>
      <c r="V23" s="99">
        <v>25000</v>
      </c>
      <c r="W23" s="109">
        <v>25000</v>
      </c>
      <c r="X23" s="109">
        <v>0</v>
      </c>
      <c r="Y23" s="99">
        <v>0</v>
      </c>
      <c r="Z23" s="109">
        <v>0</v>
      </c>
      <c r="AA23" s="110">
        <v>0</v>
      </c>
      <c r="AB23" s="128">
        <f t="shared" si="8"/>
        <v>0</v>
      </c>
      <c r="AC23" s="133"/>
      <c r="AD23" s="134"/>
      <c r="AE23" s="131">
        <f t="shared" si="1"/>
        <v>0</v>
      </c>
      <c r="AF23" s="135">
        <v>0</v>
      </c>
      <c r="AG23" s="156">
        <v>0</v>
      </c>
      <c r="AH23" s="131">
        <f t="shared" si="2"/>
        <v>0</v>
      </c>
      <c r="AI23" s="100"/>
      <c r="AJ23" s="100"/>
      <c r="AK23" s="91">
        <f t="shared" si="3"/>
        <v>25000</v>
      </c>
      <c r="AL23" s="151">
        <f t="shared" si="4"/>
        <v>25000</v>
      </c>
      <c r="AM23" s="152">
        <f t="shared" si="5"/>
        <v>0</v>
      </c>
    </row>
    <row r="24" spans="1:39" ht="13.5" hidden="1">
      <c r="A24" s="60" t="s">
        <v>64</v>
      </c>
      <c r="B24" s="56">
        <v>118.98074874</v>
      </c>
      <c r="C24" s="56">
        <v>118.9748</v>
      </c>
      <c r="D24" s="57">
        <v>0.00594874</v>
      </c>
      <c r="E24" s="58">
        <v>0</v>
      </c>
      <c r="F24" s="58">
        <v>0</v>
      </c>
      <c r="G24" s="58">
        <v>0</v>
      </c>
      <c r="H24" s="59"/>
      <c r="I24" s="100"/>
      <c r="J24" s="96">
        <f t="shared" si="6"/>
        <v>16.576999999999998</v>
      </c>
      <c r="K24" s="101">
        <v>14.907</v>
      </c>
      <c r="L24" s="101">
        <v>1.67</v>
      </c>
      <c r="M24" s="98">
        <f t="shared" si="7"/>
        <v>0</v>
      </c>
      <c r="N24" s="102">
        <v>0</v>
      </c>
      <c r="O24" s="102">
        <v>0</v>
      </c>
      <c r="P24" s="99">
        <v>10000</v>
      </c>
      <c r="Q24" s="109">
        <v>10000</v>
      </c>
      <c r="R24" s="109">
        <v>0</v>
      </c>
      <c r="S24" s="99">
        <v>0</v>
      </c>
      <c r="T24" s="109">
        <v>0</v>
      </c>
      <c r="U24" s="109">
        <v>0</v>
      </c>
      <c r="V24" s="99">
        <v>6700</v>
      </c>
      <c r="W24" s="109">
        <v>6700</v>
      </c>
      <c r="X24" s="109">
        <v>0</v>
      </c>
      <c r="Y24" s="99">
        <v>0</v>
      </c>
      <c r="Z24" s="109">
        <v>0</v>
      </c>
      <c r="AA24" s="110">
        <v>0</v>
      </c>
      <c r="AB24" s="128">
        <f t="shared" si="8"/>
        <v>0</v>
      </c>
      <c r="AC24" s="133"/>
      <c r="AD24" s="134"/>
      <c r="AE24" s="131">
        <f t="shared" si="1"/>
        <v>8205.6377762128</v>
      </c>
      <c r="AF24" s="135">
        <v>8205.6377762128</v>
      </c>
      <c r="AG24" s="156">
        <v>0</v>
      </c>
      <c r="AH24" s="131">
        <f t="shared" si="2"/>
        <v>0</v>
      </c>
      <c r="AI24" s="100"/>
      <c r="AJ24" s="100"/>
      <c r="AK24" s="91">
        <f t="shared" si="3"/>
        <v>14905.6377762128</v>
      </c>
      <c r="AL24" s="151">
        <f t="shared" si="4"/>
        <v>14905.6377762128</v>
      </c>
      <c r="AM24" s="152">
        <f t="shared" si="5"/>
        <v>0</v>
      </c>
    </row>
    <row r="25" spans="1:39" ht="13.5" hidden="1">
      <c r="A25" s="60" t="s">
        <v>65</v>
      </c>
      <c r="B25" s="56">
        <v>520.63443042</v>
      </c>
      <c r="C25" s="56">
        <v>520.6084</v>
      </c>
      <c r="D25" s="57">
        <v>0.02603042</v>
      </c>
      <c r="E25" s="58">
        <v>0</v>
      </c>
      <c r="F25" s="58">
        <v>0</v>
      </c>
      <c r="G25" s="58">
        <v>0</v>
      </c>
      <c r="H25" s="59"/>
      <c r="I25" s="100"/>
      <c r="J25" s="96">
        <f t="shared" si="6"/>
        <v>33.3738</v>
      </c>
      <c r="K25" s="101">
        <v>30.01</v>
      </c>
      <c r="L25" s="101">
        <v>3.3638</v>
      </c>
      <c r="M25" s="98">
        <f t="shared" si="7"/>
        <v>0</v>
      </c>
      <c r="N25" s="102">
        <v>0</v>
      </c>
      <c r="O25" s="102">
        <v>0</v>
      </c>
      <c r="P25" s="99">
        <v>29700</v>
      </c>
      <c r="Q25" s="109">
        <v>29700</v>
      </c>
      <c r="R25" s="109">
        <v>0</v>
      </c>
      <c r="S25" s="99">
        <v>0</v>
      </c>
      <c r="T25" s="109">
        <v>0</v>
      </c>
      <c r="U25" s="109">
        <v>0</v>
      </c>
      <c r="V25" s="99">
        <v>1684</v>
      </c>
      <c r="W25" s="109">
        <v>1684</v>
      </c>
      <c r="X25" s="109">
        <v>0</v>
      </c>
      <c r="Y25" s="99">
        <v>0</v>
      </c>
      <c r="Z25" s="109">
        <v>0</v>
      </c>
      <c r="AA25" s="110">
        <v>0</v>
      </c>
      <c r="AB25" s="128">
        <f t="shared" si="8"/>
        <v>0</v>
      </c>
      <c r="AC25" s="133"/>
      <c r="AD25" s="134"/>
      <c r="AE25" s="131">
        <f t="shared" si="1"/>
        <v>0</v>
      </c>
      <c r="AF25" s="135">
        <v>0</v>
      </c>
      <c r="AG25" s="156">
        <v>0</v>
      </c>
      <c r="AH25" s="131">
        <f t="shared" si="2"/>
        <v>0</v>
      </c>
      <c r="AI25" s="100"/>
      <c r="AJ25" s="100"/>
      <c r="AK25" s="91">
        <f t="shared" si="3"/>
        <v>1684</v>
      </c>
      <c r="AL25" s="151">
        <f t="shared" si="4"/>
        <v>1684</v>
      </c>
      <c r="AM25" s="152">
        <f t="shared" si="5"/>
        <v>0</v>
      </c>
    </row>
    <row r="26" spans="1:39" ht="13.5" hidden="1">
      <c r="A26" s="55" t="s">
        <v>66</v>
      </c>
      <c r="B26" s="56">
        <v>217.4245926861</v>
      </c>
      <c r="C26" s="56">
        <v>217.413722</v>
      </c>
      <c r="D26" s="57">
        <v>0.0108706861</v>
      </c>
      <c r="E26" s="58">
        <v>0</v>
      </c>
      <c r="F26" s="58">
        <v>0</v>
      </c>
      <c r="G26" s="58">
        <v>0</v>
      </c>
      <c r="H26" s="59"/>
      <c r="I26" s="100"/>
      <c r="J26" s="96">
        <f t="shared" si="6"/>
        <v>41.276599999999995</v>
      </c>
      <c r="K26" s="101">
        <v>37.102</v>
      </c>
      <c r="L26" s="101">
        <v>4.1746</v>
      </c>
      <c r="M26" s="98">
        <f t="shared" si="7"/>
        <v>0</v>
      </c>
      <c r="N26" s="102">
        <v>0</v>
      </c>
      <c r="O26" s="102">
        <v>0</v>
      </c>
      <c r="P26" s="99">
        <v>40000</v>
      </c>
      <c r="Q26" s="109">
        <v>40000</v>
      </c>
      <c r="R26" s="109">
        <v>0</v>
      </c>
      <c r="S26" s="99">
        <v>0</v>
      </c>
      <c r="T26" s="109">
        <v>0</v>
      </c>
      <c r="U26" s="109">
        <v>0</v>
      </c>
      <c r="V26" s="99">
        <v>1748</v>
      </c>
      <c r="W26" s="109">
        <v>1748</v>
      </c>
      <c r="X26" s="109">
        <v>0</v>
      </c>
      <c r="Y26" s="99">
        <v>0</v>
      </c>
      <c r="Z26" s="109">
        <v>0</v>
      </c>
      <c r="AA26" s="110">
        <v>0</v>
      </c>
      <c r="AB26" s="128">
        <f t="shared" si="8"/>
        <v>857.77</v>
      </c>
      <c r="AC26" s="129">
        <v>857.77</v>
      </c>
      <c r="AD26" s="134"/>
      <c r="AE26" s="131">
        <f t="shared" si="1"/>
        <v>5152.685742</v>
      </c>
      <c r="AF26" s="135">
        <v>5152.685742</v>
      </c>
      <c r="AG26" s="156">
        <v>0</v>
      </c>
      <c r="AH26" s="131">
        <f t="shared" si="2"/>
        <v>0</v>
      </c>
      <c r="AI26" s="100"/>
      <c r="AJ26" s="100"/>
      <c r="AK26" s="91">
        <f t="shared" si="3"/>
        <v>7758.455742</v>
      </c>
      <c r="AL26" s="151">
        <f t="shared" si="4"/>
        <v>7758.455742</v>
      </c>
      <c r="AM26" s="152">
        <f t="shared" si="5"/>
        <v>0</v>
      </c>
    </row>
    <row r="27" spans="1:39" ht="13.5" hidden="1">
      <c r="A27" s="60" t="s">
        <v>67</v>
      </c>
      <c r="B27" s="56">
        <v>395.225460285</v>
      </c>
      <c r="C27" s="56">
        <v>395.2057</v>
      </c>
      <c r="D27" s="57">
        <v>0.019760285</v>
      </c>
      <c r="E27" s="58">
        <v>0</v>
      </c>
      <c r="F27" s="58">
        <v>0</v>
      </c>
      <c r="G27" s="58">
        <v>0</v>
      </c>
      <c r="H27" s="59"/>
      <c r="I27" s="100"/>
      <c r="J27" s="96">
        <f t="shared" si="6"/>
        <v>13.6112</v>
      </c>
      <c r="K27" s="101">
        <v>12.238</v>
      </c>
      <c r="L27" s="101">
        <v>1.3732</v>
      </c>
      <c r="M27" s="98">
        <f t="shared" si="7"/>
        <v>0</v>
      </c>
      <c r="N27" s="102">
        <v>0</v>
      </c>
      <c r="O27" s="102">
        <v>0</v>
      </c>
      <c r="P27" s="99">
        <v>10000</v>
      </c>
      <c r="Q27" s="109">
        <v>10000</v>
      </c>
      <c r="R27" s="109">
        <v>0</v>
      </c>
      <c r="S27" s="99">
        <v>0</v>
      </c>
      <c r="T27" s="109">
        <v>0</v>
      </c>
      <c r="U27" s="109">
        <v>0</v>
      </c>
      <c r="V27" s="99">
        <v>3734</v>
      </c>
      <c r="W27" s="109">
        <v>3734</v>
      </c>
      <c r="X27" s="109">
        <v>0</v>
      </c>
      <c r="Y27" s="99">
        <v>0</v>
      </c>
      <c r="Z27" s="109">
        <v>0</v>
      </c>
      <c r="AA27" s="110">
        <v>0</v>
      </c>
      <c r="AB27" s="128">
        <f t="shared" si="8"/>
        <v>610.16</v>
      </c>
      <c r="AC27" s="129">
        <v>610.16</v>
      </c>
      <c r="AD27" s="134"/>
      <c r="AE27" s="131">
        <f t="shared" si="1"/>
        <v>1723.38063210706</v>
      </c>
      <c r="AF27" s="135">
        <v>1723.38063210706</v>
      </c>
      <c r="AG27" s="156">
        <v>0</v>
      </c>
      <c r="AH27" s="131">
        <f t="shared" si="2"/>
        <v>0</v>
      </c>
      <c r="AI27" s="100"/>
      <c r="AJ27" s="100"/>
      <c r="AK27" s="91">
        <f t="shared" si="3"/>
        <v>6067.5406321070595</v>
      </c>
      <c r="AL27" s="151">
        <f t="shared" si="4"/>
        <v>6067.5406321070595</v>
      </c>
      <c r="AM27" s="152">
        <f t="shared" si="5"/>
        <v>0</v>
      </c>
    </row>
    <row r="28" spans="1:39" ht="13.5" hidden="1">
      <c r="A28" s="60" t="s">
        <v>68</v>
      </c>
      <c r="B28" s="56">
        <v>2423.88198254</v>
      </c>
      <c r="C28" s="56">
        <v>2423.7608</v>
      </c>
      <c r="D28" s="57">
        <v>0.12118254</v>
      </c>
      <c r="E28" s="58">
        <v>2.369218455</v>
      </c>
      <c r="F28" s="58">
        <v>2.3691</v>
      </c>
      <c r="G28" s="58">
        <v>0.000118455</v>
      </c>
      <c r="H28" s="59"/>
      <c r="I28" s="100"/>
      <c r="J28" s="96">
        <f t="shared" si="6"/>
        <v>83.6838</v>
      </c>
      <c r="K28" s="101">
        <v>75.253</v>
      </c>
      <c r="L28" s="101">
        <v>8.4308</v>
      </c>
      <c r="M28" s="98">
        <f t="shared" si="7"/>
        <v>2.283</v>
      </c>
      <c r="N28" s="102">
        <v>2.069</v>
      </c>
      <c r="O28" s="102">
        <v>0.214</v>
      </c>
      <c r="P28" s="99">
        <v>51000</v>
      </c>
      <c r="Q28" s="109">
        <v>51000</v>
      </c>
      <c r="R28" s="109">
        <v>0</v>
      </c>
      <c r="S28" s="99">
        <v>0</v>
      </c>
      <c r="T28" s="109">
        <v>0</v>
      </c>
      <c r="U28" s="109">
        <v>0</v>
      </c>
      <c r="V28" s="99">
        <v>32506.19</v>
      </c>
      <c r="W28" s="109">
        <v>32506.19</v>
      </c>
      <c r="X28" s="109">
        <v>0</v>
      </c>
      <c r="Y28" s="99">
        <v>2144</v>
      </c>
      <c r="Z28" s="109">
        <v>2144</v>
      </c>
      <c r="AA28" s="110">
        <v>0</v>
      </c>
      <c r="AB28" s="128">
        <f t="shared" si="8"/>
        <v>0.01</v>
      </c>
      <c r="AC28" s="129">
        <v>0.01</v>
      </c>
      <c r="AD28" s="134"/>
      <c r="AE28" s="131">
        <f t="shared" si="1"/>
        <v>17.026539</v>
      </c>
      <c r="AF28" s="135">
        <v>17.026539</v>
      </c>
      <c r="AG28" s="156">
        <v>0</v>
      </c>
      <c r="AH28" s="131">
        <f t="shared" si="2"/>
        <v>17.03</v>
      </c>
      <c r="AI28" s="154">
        <v>17.03</v>
      </c>
      <c r="AJ28" s="100"/>
      <c r="AK28" s="91">
        <f t="shared" si="3"/>
        <v>34650.196539</v>
      </c>
      <c r="AL28" s="151">
        <f t="shared" si="4"/>
        <v>32506.196538999997</v>
      </c>
      <c r="AM28" s="152">
        <f t="shared" si="5"/>
        <v>2144</v>
      </c>
    </row>
    <row r="29" spans="1:39" ht="13.5" hidden="1">
      <c r="A29" s="60" t="s">
        <v>69</v>
      </c>
      <c r="B29" s="56">
        <v>152.4740733225</v>
      </c>
      <c r="C29" s="56">
        <v>152.46645</v>
      </c>
      <c r="D29" s="57">
        <v>0.0076233225</v>
      </c>
      <c r="E29" s="58">
        <v>8.5864293</v>
      </c>
      <c r="F29" s="58">
        <v>8.586</v>
      </c>
      <c r="G29" s="58">
        <v>0.0004293</v>
      </c>
      <c r="H29" s="59"/>
      <c r="I29" s="100"/>
      <c r="J29" s="96">
        <f t="shared" si="6"/>
        <v>23.4055</v>
      </c>
      <c r="K29" s="101">
        <v>21.06</v>
      </c>
      <c r="L29" s="101">
        <v>2.3455</v>
      </c>
      <c r="M29" s="98">
        <f t="shared" si="7"/>
        <v>6.44</v>
      </c>
      <c r="N29" s="102">
        <v>5.83</v>
      </c>
      <c r="O29" s="102">
        <v>0.61</v>
      </c>
      <c r="P29" s="99">
        <v>10000</v>
      </c>
      <c r="Q29" s="109">
        <v>10000</v>
      </c>
      <c r="R29" s="109">
        <v>0</v>
      </c>
      <c r="S29" s="99">
        <v>0</v>
      </c>
      <c r="T29" s="109">
        <v>0</v>
      </c>
      <c r="U29" s="109">
        <v>0</v>
      </c>
      <c r="V29" s="99">
        <v>13450</v>
      </c>
      <c r="W29" s="109">
        <v>13450</v>
      </c>
      <c r="X29" s="109">
        <v>0</v>
      </c>
      <c r="Y29" s="99">
        <v>6100</v>
      </c>
      <c r="Z29" s="109">
        <v>6100</v>
      </c>
      <c r="AA29" s="110">
        <v>0</v>
      </c>
      <c r="AB29" s="128">
        <f t="shared" si="8"/>
        <v>0</v>
      </c>
      <c r="AC29" s="133"/>
      <c r="AD29" s="134"/>
      <c r="AE29" s="131">
        <f t="shared" si="1"/>
        <v>800.34</v>
      </c>
      <c r="AF29" s="135">
        <v>800.34</v>
      </c>
      <c r="AG29" s="156">
        <v>0</v>
      </c>
      <c r="AH29" s="131">
        <f t="shared" si="2"/>
        <v>0</v>
      </c>
      <c r="AI29" s="100"/>
      <c r="AJ29" s="100"/>
      <c r="AK29" s="91">
        <f t="shared" si="3"/>
        <v>20350.34</v>
      </c>
      <c r="AL29" s="151">
        <f t="shared" si="4"/>
        <v>14250.34</v>
      </c>
      <c r="AM29" s="152">
        <f t="shared" si="5"/>
        <v>6100</v>
      </c>
    </row>
    <row r="30" spans="1:39" ht="13.5" hidden="1">
      <c r="A30" s="55" t="s">
        <v>70</v>
      </c>
      <c r="B30" s="56">
        <v>22617.7519266975</v>
      </c>
      <c r="C30" s="56">
        <v>22616.92375</v>
      </c>
      <c r="D30" s="57">
        <v>0.8281766975</v>
      </c>
      <c r="E30" s="58">
        <v>663.6531309975</v>
      </c>
      <c r="F30" s="58">
        <v>663.61995</v>
      </c>
      <c r="G30" s="58">
        <v>0.0331809975</v>
      </c>
      <c r="H30" s="59">
        <v>75000</v>
      </c>
      <c r="I30" s="100">
        <v>6052.5</v>
      </c>
      <c r="J30" s="96">
        <f t="shared" si="6"/>
        <v>123.459</v>
      </c>
      <c r="K30" s="101">
        <v>110.8785</v>
      </c>
      <c r="L30" s="101">
        <v>12.5805</v>
      </c>
      <c r="M30" s="98">
        <f t="shared" si="7"/>
        <v>0</v>
      </c>
      <c r="N30" s="102">
        <v>0</v>
      </c>
      <c r="O30" s="102">
        <v>0</v>
      </c>
      <c r="P30" s="99">
        <v>103285</v>
      </c>
      <c r="Q30" s="109">
        <v>103285</v>
      </c>
      <c r="R30" s="109">
        <v>0</v>
      </c>
      <c r="S30" s="99">
        <v>0</v>
      </c>
      <c r="T30" s="109">
        <v>0</v>
      </c>
      <c r="U30" s="109">
        <v>0</v>
      </c>
      <c r="V30" s="99">
        <v>22522</v>
      </c>
      <c r="W30" s="109">
        <v>22522</v>
      </c>
      <c r="X30" s="109">
        <v>0</v>
      </c>
      <c r="Y30" s="99">
        <v>0</v>
      </c>
      <c r="Z30" s="109">
        <v>0</v>
      </c>
      <c r="AA30" s="110">
        <v>0</v>
      </c>
      <c r="AB30" s="128">
        <f t="shared" si="8"/>
        <v>0</v>
      </c>
      <c r="AC30" s="133"/>
      <c r="AD30" s="134"/>
      <c r="AE30" s="131">
        <f t="shared" si="1"/>
        <v>7095.812994996</v>
      </c>
      <c r="AF30" s="135">
        <v>7095.812994996</v>
      </c>
      <c r="AG30" s="156">
        <v>0</v>
      </c>
      <c r="AH30" s="131">
        <f t="shared" si="2"/>
        <v>0</v>
      </c>
      <c r="AI30" s="100"/>
      <c r="AJ30" s="100"/>
      <c r="AK30" s="91">
        <f t="shared" si="3"/>
        <v>-45382.187005004</v>
      </c>
      <c r="AL30" s="151">
        <f t="shared" si="4"/>
        <v>-45382.187005004</v>
      </c>
      <c r="AM30" s="152">
        <f t="shared" si="5"/>
        <v>0</v>
      </c>
    </row>
    <row r="31" spans="1:39" ht="13.5" hidden="1">
      <c r="A31" s="60" t="s">
        <v>71</v>
      </c>
      <c r="B31" s="56">
        <v>122.34071673</v>
      </c>
      <c r="C31" s="56">
        <v>122.3346</v>
      </c>
      <c r="D31" s="57">
        <v>0.00611673</v>
      </c>
      <c r="E31" s="58">
        <v>0</v>
      </c>
      <c r="F31" s="58">
        <v>0</v>
      </c>
      <c r="G31" s="58">
        <v>0</v>
      </c>
      <c r="H31" s="59"/>
      <c r="I31" s="100"/>
      <c r="J31" s="96">
        <f t="shared" si="6"/>
        <v>16.1433</v>
      </c>
      <c r="K31" s="101">
        <v>14.5135</v>
      </c>
      <c r="L31" s="101">
        <v>1.6298</v>
      </c>
      <c r="M31" s="98">
        <f t="shared" si="7"/>
        <v>0</v>
      </c>
      <c r="N31" s="102">
        <v>0</v>
      </c>
      <c r="O31" s="102">
        <v>0</v>
      </c>
      <c r="P31" s="99">
        <v>15598</v>
      </c>
      <c r="Q31" s="109">
        <v>15598</v>
      </c>
      <c r="R31" s="109">
        <v>0</v>
      </c>
      <c r="S31" s="99">
        <v>0</v>
      </c>
      <c r="T31" s="109">
        <v>0</v>
      </c>
      <c r="U31" s="109">
        <v>0</v>
      </c>
      <c r="V31" s="99">
        <v>700</v>
      </c>
      <c r="W31" s="109">
        <v>700</v>
      </c>
      <c r="X31" s="109">
        <v>0</v>
      </c>
      <c r="Y31" s="99">
        <v>0</v>
      </c>
      <c r="Z31" s="109">
        <v>0</v>
      </c>
      <c r="AA31" s="110">
        <v>0</v>
      </c>
      <c r="AB31" s="128">
        <f t="shared" si="8"/>
        <v>0</v>
      </c>
      <c r="AC31" s="133"/>
      <c r="AD31" s="134"/>
      <c r="AE31" s="131">
        <f t="shared" si="1"/>
        <v>968.07525</v>
      </c>
      <c r="AF31" s="135">
        <v>968.07525</v>
      </c>
      <c r="AG31" s="156">
        <v>0</v>
      </c>
      <c r="AH31" s="131">
        <f t="shared" si="2"/>
        <v>0</v>
      </c>
      <c r="AI31" s="100"/>
      <c r="AJ31" s="100"/>
      <c r="AK31" s="91">
        <f t="shared" si="3"/>
        <v>1668.0752499999999</v>
      </c>
      <c r="AL31" s="151">
        <f t="shared" si="4"/>
        <v>1668.0752499999999</v>
      </c>
      <c r="AM31" s="152">
        <f t="shared" si="5"/>
        <v>0</v>
      </c>
    </row>
    <row r="32" spans="1:39" ht="13.5" hidden="1">
      <c r="A32" s="55" t="s">
        <v>72</v>
      </c>
      <c r="B32" s="56">
        <v>286.813239945</v>
      </c>
      <c r="C32" s="56">
        <v>286.7989</v>
      </c>
      <c r="D32" s="57">
        <v>0.014339945</v>
      </c>
      <c r="E32" s="58">
        <v>0</v>
      </c>
      <c r="F32" s="58">
        <v>0</v>
      </c>
      <c r="G32" s="58">
        <v>0</v>
      </c>
      <c r="H32" s="59"/>
      <c r="I32" s="100"/>
      <c r="J32" s="96">
        <f t="shared" si="6"/>
        <v>16.2376</v>
      </c>
      <c r="K32" s="101">
        <v>14.6</v>
      </c>
      <c r="L32" s="101">
        <v>1.6376</v>
      </c>
      <c r="M32" s="98">
        <f t="shared" si="7"/>
        <v>0</v>
      </c>
      <c r="N32" s="102">
        <v>0</v>
      </c>
      <c r="O32" s="102">
        <v>0</v>
      </c>
      <c r="P32" s="99">
        <v>15776</v>
      </c>
      <c r="Q32" s="109">
        <v>15776</v>
      </c>
      <c r="R32" s="109">
        <v>0</v>
      </c>
      <c r="S32" s="99">
        <v>0</v>
      </c>
      <c r="T32" s="109">
        <v>0</v>
      </c>
      <c r="U32" s="109">
        <v>0</v>
      </c>
      <c r="V32" s="99">
        <v>600</v>
      </c>
      <c r="W32" s="109">
        <v>600</v>
      </c>
      <c r="X32" s="109">
        <v>0</v>
      </c>
      <c r="Y32" s="99">
        <v>0</v>
      </c>
      <c r="Z32" s="109">
        <v>0</v>
      </c>
      <c r="AA32" s="110">
        <v>0</v>
      </c>
      <c r="AB32" s="128">
        <f t="shared" si="8"/>
        <v>0</v>
      </c>
      <c r="AC32" s="133"/>
      <c r="AD32" s="134"/>
      <c r="AE32" s="131">
        <f t="shared" si="1"/>
        <v>774.7465674048</v>
      </c>
      <c r="AF32" s="135">
        <v>774.7465674048</v>
      </c>
      <c r="AG32" s="156">
        <v>0</v>
      </c>
      <c r="AH32" s="131">
        <f t="shared" si="2"/>
        <v>0</v>
      </c>
      <c r="AI32" s="100"/>
      <c r="AJ32" s="100"/>
      <c r="AK32" s="91">
        <f t="shared" si="3"/>
        <v>1374.7465674047999</v>
      </c>
      <c r="AL32" s="151">
        <f t="shared" si="4"/>
        <v>1374.7465674047999</v>
      </c>
      <c r="AM32" s="152">
        <f t="shared" si="5"/>
        <v>0</v>
      </c>
    </row>
    <row r="33" spans="1:39" ht="13.5" hidden="1">
      <c r="A33" s="55" t="s">
        <v>73</v>
      </c>
      <c r="B33" s="56">
        <v>19.080954</v>
      </c>
      <c r="C33" s="56">
        <v>19.08</v>
      </c>
      <c r="D33" s="57">
        <v>0.000954</v>
      </c>
      <c r="E33" s="58">
        <v>0</v>
      </c>
      <c r="F33" s="58">
        <v>0</v>
      </c>
      <c r="G33" s="58">
        <v>0</v>
      </c>
      <c r="H33" s="59"/>
      <c r="I33" s="100"/>
      <c r="J33" s="96">
        <f t="shared" si="6"/>
        <v>11.09</v>
      </c>
      <c r="K33" s="101">
        <v>9.968</v>
      </c>
      <c r="L33" s="101">
        <v>1.122</v>
      </c>
      <c r="M33" s="98">
        <f t="shared" si="7"/>
        <v>0</v>
      </c>
      <c r="N33" s="102">
        <v>0</v>
      </c>
      <c r="O33" s="102">
        <v>0</v>
      </c>
      <c r="P33" s="99">
        <v>11220</v>
      </c>
      <c r="Q33" s="109">
        <v>11220</v>
      </c>
      <c r="R33" s="109">
        <v>0</v>
      </c>
      <c r="S33" s="99">
        <v>0</v>
      </c>
      <c r="T33" s="109">
        <v>0</v>
      </c>
      <c r="U33" s="109">
        <v>0</v>
      </c>
      <c r="V33" s="99">
        <v>0</v>
      </c>
      <c r="W33" s="109">
        <v>0</v>
      </c>
      <c r="X33" s="109">
        <v>0</v>
      </c>
      <c r="Y33" s="99">
        <v>0</v>
      </c>
      <c r="Z33" s="109">
        <v>0</v>
      </c>
      <c r="AA33" s="110">
        <v>0</v>
      </c>
      <c r="AB33" s="128">
        <f t="shared" si="8"/>
        <v>0</v>
      </c>
      <c r="AC33" s="133"/>
      <c r="AD33" s="134"/>
      <c r="AE33" s="131">
        <f t="shared" si="1"/>
        <v>0</v>
      </c>
      <c r="AF33" s="135">
        <v>0</v>
      </c>
      <c r="AG33" s="156">
        <v>0</v>
      </c>
      <c r="AH33" s="131">
        <f t="shared" si="2"/>
        <v>0</v>
      </c>
      <c r="AI33" s="100"/>
      <c r="AJ33" s="100"/>
      <c r="AK33" s="91">
        <f t="shared" si="3"/>
        <v>0</v>
      </c>
      <c r="AL33" s="151">
        <f t="shared" si="4"/>
        <v>0</v>
      </c>
      <c r="AM33" s="152">
        <f t="shared" si="5"/>
        <v>0</v>
      </c>
    </row>
    <row r="34" spans="1:39" ht="13.5" hidden="1">
      <c r="A34" s="60" t="s">
        <v>74</v>
      </c>
      <c r="B34" s="56">
        <v>48.11420559</v>
      </c>
      <c r="C34" s="56">
        <v>48.1118</v>
      </c>
      <c r="D34" s="57">
        <v>0.00240559</v>
      </c>
      <c r="E34" s="58">
        <v>0</v>
      </c>
      <c r="F34" s="58">
        <v>0</v>
      </c>
      <c r="G34" s="58">
        <v>0</v>
      </c>
      <c r="H34" s="59"/>
      <c r="I34" s="100"/>
      <c r="J34" s="96">
        <f t="shared" si="6"/>
        <v>9.884</v>
      </c>
      <c r="K34" s="101">
        <v>8.884</v>
      </c>
      <c r="L34" s="101">
        <v>1</v>
      </c>
      <c r="M34" s="98">
        <f t="shared" si="7"/>
        <v>0</v>
      </c>
      <c r="N34" s="102">
        <v>0</v>
      </c>
      <c r="O34" s="102">
        <v>0</v>
      </c>
      <c r="P34" s="99">
        <v>10000</v>
      </c>
      <c r="Q34" s="109">
        <v>10000</v>
      </c>
      <c r="R34" s="109">
        <v>0</v>
      </c>
      <c r="S34" s="99">
        <v>0</v>
      </c>
      <c r="T34" s="109">
        <v>0</v>
      </c>
      <c r="U34" s="109">
        <v>0</v>
      </c>
      <c r="V34" s="99">
        <v>0</v>
      </c>
      <c r="W34" s="109">
        <v>0</v>
      </c>
      <c r="X34" s="109">
        <v>0</v>
      </c>
      <c r="Y34" s="99">
        <v>0</v>
      </c>
      <c r="Z34" s="109">
        <v>0</v>
      </c>
      <c r="AA34" s="110">
        <v>0</v>
      </c>
      <c r="AB34" s="128">
        <f t="shared" si="8"/>
        <v>0</v>
      </c>
      <c r="AC34" s="133"/>
      <c r="AD34" s="134"/>
      <c r="AE34" s="131">
        <f t="shared" si="1"/>
        <v>2941.6332474168</v>
      </c>
      <c r="AF34" s="135">
        <v>2941.6332474168</v>
      </c>
      <c r="AG34" s="156">
        <v>0</v>
      </c>
      <c r="AH34" s="131">
        <f t="shared" si="2"/>
        <v>0</v>
      </c>
      <c r="AI34" s="100"/>
      <c r="AJ34" s="100"/>
      <c r="AK34" s="91">
        <f t="shared" si="3"/>
        <v>2941.6332474168</v>
      </c>
      <c r="AL34" s="151">
        <f t="shared" si="4"/>
        <v>2941.6332474168</v>
      </c>
      <c r="AM34" s="152">
        <f t="shared" si="5"/>
        <v>0</v>
      </c>
    </row>
    <row r="35" spans="1:39" ht="13.5" hidden="1">
      <c r="A35" s="60" t="s">
        <v>75</v>
      </c>
      <c r="B35" s="56">
        <v>791.634479745</v>
      </c>
      <c r="C35" s="56">
        <v>791.5949</v>
      </c>
      <c r="D35" s="57">
        <v>0.039579745</v>
      </c>
      <c r="E35" s="58">
        <v>0</v>
      </c>
      <c r="F35" s="58">
        <v>0</v>
      </c>
      <c r="G35" s="58">
        <v>0</v>
      </c>
      <c r="H35" s="59"/>
      <c r="I35" s="100"/>
      <c r="J35" s="96">
        <f t="shared" si="6"/>
        <v>10.2796</v>
      </c>
      <c r="K35" s="101">
        <v>9.2395</v>
      </c>
      <c r="L35" s="101">
        <v>1.0401</v>
      </c>
      <c r="M35" s="98">
        <f t="shared" si="7"/>
        <v>0</v>
      </c>
      <c r="N35" s="102">
        <v>0</v>
      </c>
      <c r="O35" s="102">
        <v>0</v>
      </c>
      <c r="P35" s="99">
        <v>10401</v>
      </c>
      <c r="Q35" s="109">
        <v>10089.579018</v>
      </c>
      <c r="R35" s="109">
        <v>311.420982</v>
      </c>
      <c r="S35" s="99">
        <v>0</v>
      </c>
      <c r="T35" s="109">
        <v>0</v>
      </c>
      <c r="U35" s="109">
        <v>0</v>
      </c>
      <c r="V35" s="99">
        <v>0</v>
      </c>
      <c r="W35" s="109">
        <v>0</v>
      </c>
      <c r="X35" s="109">
        <v>0</v>
      </c>
      <c r="Y35" s="99">
        <v>0</v>
      </c>
      <c r="Z35" s="109">
        <v>0</v>
      </c>
      <c r="AA35" s="110">
        <v>0</v>
      </c>
      <c r="AB35" s="128">
        <f t="shared" si="8"/>
        <v>0</v>
      </c>
      <c r="AC35" s="133"/>
      <c r="AD35" s="134"/>
      <c r="AE35" s="131">
        <f t="shared" si="1"/>
        <v>14844.8395309501</v>
      </c>
      <c r="AF35" s="135">
        <v>14844.8395309501</v>
      </c>
      <c r="AG35" s="156">
        <v>0</v>
      </c>
      <c r="AH35" s="131">
        <f t="shared" si="2"/>
        <v>0</v>
      </c>
      <c r="AI35" s="100"/>
      <c r="AJ35" s="100"/>
      <c r="AK35" s="91">
        <f t="shared" si="3"/>
        <v>14844.8395309501</v>
      </c>
      <c r="AL35" s="151">
        <f t="shared" si="4"/>
        <v>14844.8395309501</v>
      </c>
      <c r="AM35" s="152">
        <f t="shared" si="5"/>
        <v>0</v>
      </c>
    </row>
    <row r="36" spans="1:39" ht="13.5" hidden="1">
      <c r="A36" s="60" t="s">
        <v>76</v>
      </c>
      <c r="B36" s="56">
        <v>700.33461498</v>
      </c>
      <c r="C36" s="56">
        <v>700.2996</v>
      </c>
      <c r="D36" s="57">
        <v>0.03501498</v>
      </c>
      <c r="E36" s="58">
        <v>0</v>
      </c>
      <c r="F36" s="58">
        <v>0</v>
      </c>
      <c r="G36" s="58">
        <v>0</v>
      </c>
      <c r="H36" s="59"/>
      <c r="I36" s="100"/>
      <c r="J36" s="96">
        <f t="shared" si="6"/>
        <v>5.8486</v>
      </c>
      <c r="K36" s="101">
        <v>5.263</v>
      </c>
      <c r="L36" s="101">
        <v>0.5856</v>
      </c>
      <c r="M36" s="98">
        <f t="shared" si="7"/>
        <v>0</v>
      </c>
      <c r="N36" s="102">
        <v>0</v>
      </c>
      <c r="O36" s="102">
        <v>0</v>
      </c>
      <c r="P36" s="99">
        <v>3125</v>
      </c>
      <c r="Q36" s="109">
        <v>3125</v>
      </c>
      <c r="R36" s="109">
        <v>0</v>
      </c>
      <c r="S36" s="99">
        <v>0</v>
      </c>
      <c r="T36" s="109">
        <v>0</v>
      </c>
      <c r="U36" s="109">
        <v>0</v>
      </c>
      <c r="V36" s="99">
        <v>2731</v>
      </c>
      <c r="W36" s="109">
        <v>2731</v>
      </c>
      <c r="X36" s="109">
        <v>0</v>
      </c>
      <c r="Y36" s="99">
        <v>0</v>
      </c>
      <c r="Z36" s="109">
        <v>0</v>
      </c>
      <c r="AA36" s="110">
        <v>0</v>
      </c>
      <c r="AB36" s="128">
        <f t="shared" si="8"/>
        <v>0</v>
      </c>
      <c r="AC36" s="133"/>
      <c r="AD36" s="134"/>
      <c r="AE36" s="131">
        <f t="shared" si="1"/>
        <v>4216.0665</v>
      </c>
      <c r="AF36" s="135">
        <v>4216.0665</v>
      </c>
      <c r="AG36" s="156">
        <v>0</v>
      </c>
      <c r="AH36" s="131">
        <f t="shared" si="2"/>
        <v>0</v>
      </c>
      <c r="AI36" s="100"/>
      <c r="AJ36" s="100"/>
      <c r="AK36" s="91">
        <f t="shared" si="3"/>
        <v>6947.0665</v>
      </c>
      <c r="AL36" s="151">
        <f t="shared" si="4"/>
        <v>6947.0665</v>
      </c>
      <c r="AM36" s="152">
        <f t="shared" si="5"/>
        <v>0</v>
      </c>
    </row>
    <row r="37" spans="1:39" ht="13.5" hidden="1">
      <c r="A37" s="60" t="s">
        <v>77</v>
      </c>
      <c r="B37" s="56">
        <v>353.512574745</v>
      </c>
      <c r="C37" s="56">
        <v>353.4949</v>
      </c>
      <c r="D37" s="57">
        <v>0.017674745</v>
      </c>
      <c r="E37" s="58">
        <v>0</v>
      </c>
      <c r="F37" s="58">
        <v>0</v>
      </c>
      <c r="G37" s="58">
        <v>0</v>
      </c>
      <c r="H37" s="59"/>
      <c r="I37" s="100"/>
      <c r="J37" s="96">
        <f t="shared" si="6"/>
        <v>18.722900000000003</v>
      </c>
      <c r="K37" s="101">
        <v>16.838</v>
      </c>
      <c r="L37" s="101">
        <v>1.8849</v>
      </c>
      <c r="M37" s="98">
        <f t="shared" si="7"/>
        <v>0</v>
      </c>
      <c r="N37" s="102">
        <v>0</v>
      </c>
      <c r="O37" s="102">
        <v>0</v>
      </c>
      <c r="P37" s="99">
        <v>10459</v>
      </c>
      <c r="Q37" s="109">
        <v>10140</v>
      </c>
      <c r="R37" s="109">
        <v>319</v>
      </c>
      <c r="S37" s="99">
        <v>0</v>
      </c>
      <c r="T37" s="109">
        <v>0</v>
      </c>
      <c r="U37" s="109">
        <v>0</v>
      </c>
      <c r="V37" s="99">
        <v>8392</v>
      </c>
      <c r="W37" s="109">
        <v>8238.895</v>
      </c>
      <c r="X37" s="109">
        <v>153.105</v>
      </c>
      <c r="Y37" s="99">
        <v>0</v>
      </c>
      <c r="Z37" s="109">
        <v>0</v>
      </c>
      <c r="AA37" s="110">
        <v>0</v>
      </c>
      <c r="AB37" s="128">
        <f t="shared" si="8"/>
        <v>0</v>
      </c>
      <c r="AC37" s="133"/>
      <c r="AD37" s="134"/>
      <c r="AE37" s="131">
        <f t="shared" si="1"/>
        <v>0</v>
      </c>
      <c r="AF37" s="135">
        <v>0</v>
      </c>
      <c r="AG37" s="156">
        <v>0</v>
      </c>
      <c r="AH37" s="131">
        <f t="shared" si="2"/>
        <v>0</v>
      </c>
      <c r="AI37" s="100"/>
      <c r="AJ37" s="100"/>
      <c r="AK37" s="91">
        <f t="shared" si="3"/>
        <v>8238.895</v>
      </c>
      <c r="AL37" s="151">
        <f t="shared" si="4"/>
        <v>8238.895</v>
      </c>
      <c r="AM37" s="152">
        <f t="shared" si="5"/>
        <v>0</v>
      </c>
    </row>
    <row r="38" spans="1:39" ht="13.5" hidden="1">
      <c r="A38" s="60" t="s">
        <v>78</v>
      </c>
      <c r="B38" s="56">
        <v>848.34161496</v>
      </c>
      <c r="C38" s="56">
        <v>848.2992</v>
      </c>
      <c r="D38" s="57">
        <v>0.04241496</v>
      </c>
      <c r="E38" s="58">
        <v>0</v>
      </c>
      <c r="F38" s="58">
        <v>0</v>
      </c>
      <c r="G38" s="58">
        <v>0</v>
      </c>
      <c r="H38" s="59"/>
      <c r="I38" s="100"/>
      <c r="J38" s="96">
        <f t="shared" si="6"/>
        <v>13.9282</v>
      </c>
      <c r="K38" s="101">
        <v>12.5225</v>
      </c>
      <c r="L38" s="101">
        <v>1.4057</v>
      </c>
      <c r="M38" s="98">
        <f t="shared" si="7"/>
        <v>0</v>
      </c>
      <c r="N38" s="102">
        <v>0</v>
      </c>
      <c r="O38" s="102">
        <v>0</v>
      </c>
      <c r="P38" s="99">
        <v>10917</v>
      </c>
      <c r="Q38" s="109">
        <v>7417</v>
      </c>
      <c r="R38" s="109">
        <v>3500</v>
      </c>
      <c r="S38" s="99">
        <v>0</v>
      </c>
      <c r="T38" s="109">
        <v>0</v>
      </c>
      <c r="U38" s="109">
        <v>0</v>
      </c>
      <c r="V38" s="99">
        <v>0</v>
      </c>
      <c r="W38" s="109">
        <v>0</v>
      </c>
      <c r="X38" s="109">
        <v>0</v>
      </c>
      <c r="Y38" s="99">
        <v>0</v>
      </c>
      <c r="Z38" s="109">
        <v>0</v>
      </c>
      <c r="AA38" s="110">
        <v>0</v>
      </c>
      <c r="AB38" s="128">
        <f t="shared" si="8"/>
        <v>10598</v>
      </c>
      <c r="AC38" s="129">
        <v>10598</v>
      </c>
      <c r="AD38" s="134"/>
      <c r="AE38" s="131">
        <f t="shared" si="1"/>
        <v>28.4608915704</v>
      </c>
      <c r="AF38" s="135">
        <v>28.4608915704</v>
      </c>
      <c r="AG38" s="156">
        <v>0</v>
      </c>
      <c r="AH38" s="131">
        <f t="shared" si="2"/>
        <v>0</v>
      </c>
      <c r="AI38" s="100"/>
      <c r="AJ38" s="100"/>
      <c r="AK38" s="91">
        <f t="shared" si="3"/>
        <v>10626.4608915704</v>
      </c>
      <c r="AL38" s="151">
        <f t="shared" si="4"/>
        <v>10626.4608915704</v>
      </c>
      <c r="AM38" s="152">
        <f t="shared" si="5"/>
        <v>0</v>
      </c>
    </row>
    <row r="39" spans="1:39" ht="13.5" hidden="1">
      <c r="A39" s="55" t="s">
        <v>79</v>
      </c>
      <c r="B39" s="56">
        <v>18.047402325</v>
      </c>
      <c r="C39" s="56">
        <v>18.0465</v>
      </c>
      <c r="D39" s="57">
        <v>0.000902325</v>
      </c>
      <c r="E39" s="58">
        <v>0</v>
      </c>
      <c r="F39" s="58">
        <v>0</v>
      </c>
      <c r="G39" s="58">
        <v>0</v>
      </c>
      <c r="H39" s="59"/>
      <c r="I39" s="100"/>
      <c r="J39" s="96">
        <f t="shared" si="6"/>
        <v>10.495899999999999</v>
      </c>
      <c r="K39" s="101">
        <v>9.434</v>
      </c>
      <c r="L39" s="101">
        <v>1.0619</v>
      </c>
      <c r="M39" s="98">
        <f t="shared" si="7"/>
        <v>0</v>
      </c>
      <c r="N39" s="102">
        <v>0</v>
      </c>
      <c r="O39" s="102">
        <v>0</v>
      </c>
      <c r="P39" s="99">
        <v>10619</v>
      </c>
      <c r="Q39" s="109">
        <v>10619</v>
      </c>
      <c r="R39" s="109">
        <v>0</v>
      </c>
      <c r="S39" s="99">
        <v>0</v>
      </c>
      <c r="T39" s="109">
        <v>0</v>
      </c>
      <c r="U39" s="109">
        <v>0</v>
      </c>
      <c r="V39" s="99">
        <v>0</v>
      </c>
      <c r="W39" s="109">
        <v>0</v>
      </c>
      <c r="X39" s="109">
        <v>0</v>
      </c>
      <c r="Y39" s="99">
        <v>0</v>
      </c>
      <c r="Z39" s="109">
        <v>0</v>
      </c>
      <c r="AA39" s="110">
        <v>0</v>
      </c>
      <c r="AB39" s="128">
        <f t="shared" si="8"/>
        <v>0</v>
      </c>
      <c r="AC39" s="133"/>
      <c r="AD39" s="134"/>
      <c r="AE39" s="131">
        <f t="shared" si="1"/>
        <v>738.35055</v>
      </c>
      <c r="AF39" s="135">
        <v>738.35055</v>
      </c>
      <c r="AG39" s="156">
        <v>0</v>
      </c>
      <c r="AH39" s="131">
        <f t="shared" si="2"/>
        <v>0</v>
      </c>
      <c r="AI39" s="100"/>
      <c r="AJ39" s="100"/>
      <c r="AK39" s="91">
        <f t="shared" si="3"/>
        <v>738.35055</v>
      </c>
      <c r="AL39" s="151">
        <f t="shared" si="4"/>
        <v>738.35055</v>
      </c>
      <c r="AM39" s="152">
        <f t="shared" si="5"/>
        <v>0</v>
      </c>
    </row>
    <row r="40" spans="1:39" ht="13.5" hidden="1">
      <c r="A40" s="55" t="s">
        <v>80</v>
      </c>
      <c r="B40" s="56">
        <v>9897.85009309</v>
      </c>
      <c r="C40" s="56">
        <v>9897.5201</v>
      </c>
      <c r="D40" s="57">
        <v>0.32999309</v>
      </c>
      <c r="E40" s="58">
        <v>963.5241738</v>
      </c>
      <c r="F40" s="58">
        <v>963.476</v>
      </c>
      <c r="G40" s="58">
        <v>0.0481738</v>
      </c>
      <c r="H40" s="59">
        <v>35000</v>
      </c>
      <c r="I40" s="100">
        <v>3298</v>
      </c>
      <c r="J40" s="96">
        <f t="shared" si="6"/>
        <v>106.6885</v>
      </c>
      <c r="K40" s="101">
        <v>96.001</v>
      </c>
      <c r="L40" s="101">
        <v>10.6875</v>
      </c>
      <c r="M40" s="98">
        <f t="shared" si="7"/>
        <v>5.7</v>
      </c>
      <c r="N40" s="102">
        <v>5.13</v>
      </c>
      <c r="O40" s="102">
        <v>0.57</v>
      </c>
      <c r="P40" s="99">
        <v>51872</v>
      </c>
      <c r="Q40" s="109">
        <v>51872</v>
      </c>
      <c r="R40" s="109">
        <v>0</v>
      </c>
      <c r="S40" s="99">
        <v>0</v>
      </c>
      <c r="T40" s="109">
        <v>0</v>
      </c>
      <c r="U40" s="109">
        <v>0</v>
      </c>
      <c r="V40" s="99">
        <v>54998</v>
      </c>
      <c r="W40" s="109">
        <v>54998</v>
      </c>
      <c r="X40" s="109">
        <v>0</v>
      </c>
      <c r="Y40" s="99">
        <v>5700</v>
      </c>
      <c r="Z40" s="109">
        <v>5700</v>
      </c>
      <c r="AA40" s="110">
        <v>0</v>
      </c>
      <c r="AB40" s="128">
        <f t="shared" si="8"/>
        <v>27788.75</v>
      </c>
      <c r="AC40" s="129">
        <v>27788.75</v>
      </c>
      <c r="AD40" s="134"/>
      <c r="AE40" s="131">
        <f t="shared" si="1"/>
        <v>1912.94417713267</v>
      </c>
      <c r="AF40" s="135">
        <v>1912.94417713267</v>
      </c>
      <c r="AG40" s="156">
        <v>0</v>
      </c>
      <c r="AH40" s="131">
        <f t="shared" si="2"/>
        <v>0</v>
      </c>
      <c r="AI40" s="100"/>
      <c r="AJ40" s="100"/>
      <c r="AK40" s="91">
        <f t="shared" si="3"/>
        <v>55399.69417713267</v>
      </c>
      <c r="AL40" s="151">
        <f t="shared" si="4"/>
        <v>49699.69417713267</v>
      </c>
      <c r="AM40" s="152">
        <f t="shared" si="5"/>
        <v>5700</v>
      </c>
    </row>
    <row r="41" spans="1:39" ht="13.5" hidden="1">
      <c r="A41" s="60" t="s">
        <v>81</v>
      </c>
      <c r="B41" s="56">
        <v>568.377117435</v>
      </c>
      <c r="C41" s="56">
        <v>568.3487</v>
      </c>
      <c r="D41" s="57">
        <v>0.028417435</v>
      </c>
      <c r="E41" s="58">
        <v>0.92224611</v>
      </c>
      <c r="F41" s="58">
        <v>0.9222</v>
      </c>
      <c r="G41" s="58">
        <v>4.611E-05</v>
      </c>
      <c r="H41" s="59"/>
      <c r="I41" s="100"/>
      <c r="J41" s="96">
        <f t="shared" si="6"/>
        <v>24.796</v>
      </c>
      <c r="K41" s="101">
        <v>22.316</v>
      </c>
      <c r="L41" s="101">
        <v>2.48</v>
      </c>
      <c r="M41" s="98">
        <f t="shared" si="7"/>
        <v>3.511</v>
      </c>
      <c r="N41" s="102">
        <v>3.189</v>
      </c>
      <c r="O41" s="102">
        <v>0.322</v>
      </c>
      <c r="P41" s="99">
        <v>9790</v>
      </c>
      <c r="Q41" s="109">
        <v>9790</v>
      </c>
      <c r="R41" s="109">
        <v>0</v>
      </c>
      <c r="S41" s="99">
        <v>0</v>
      </c>
      <c r="T41" s="109">
        <v>0</v>
      </c>
      <c r="U41" s="109">
        <v>0</v>
      </c>
      <c r="V41" s="99">
        <v>14800</v>
      </c>
      <c r="W41" s="109">
        <v>14800</v>
      </c>
      <c r="X41" s="109">
        <v>0</v>
      </c>
      <c r="Y41" s="99">
        <v>3218</v>
      </c>
      <c r="Z41" s="109">
        <v>3218</v>
      </c>
      <c r="AA41" s="110">
        <v>0</v>
      </c>
      <c r="AB41" s="128">
        <f t="shared" si="8"/>
        <v>0</v>
      </c>
      <c r="AC41" s="133"/>
      <c r="AD41" s="134"/>
      <c r="AE41" s="131">
        <f t="shared" si="1"/>
        <v>690.1220543832</v>
      </c>
      <c r="AF41" s="135">
        <v>690.1220543832</v>
      </c>
      <c r="AG41" s="156">
        <v>0</v>
      </c>
      <c r="AH41" s="131">
        <f t="shared" si="2"/>
        <v>0</v>
      </c>
      <c r="AI41" s="100"/>
      <c r="AJ41" s="100"/>
      <c r="AK41" s="91">
        <f t="shared" si="3"/>
        <v>18708.122054383202</v>
      </c>
      <c r="AL41" s="151">
        <f t="shared" si="4"/>
        <v>15490.1220543832</v>
      </c>
      <c r="AM41" s="152">
        <f t="shared" si="5"/>
        <v>3218</v>
      </c>
    </row>
    <row r="42" spans="1:39" ht="13.5" hidden="1">
      <c r="A42" s="55" t="s">
        <v>82</v>
      </c>
      <c r="B42" s="56">
        <v>28.466323245</v>
      </c>
      <c r="C42" s="56">
        <v>28.4649</v>
      </c>
      <c r="D42" s="57">
        <v>0.001423245</v>
      </c>
      <c r="E42" s="58">
        <v>0</v>
      </c>
      <c r="F42" s="58">
        <v>0</v>
      </c>
      <c r="G42" s="58">
        <v>0</v>
      </c>
      <c r="H42" s="59"/>
      <c r="I42" s="100"/>
      <c r="J42" s="96">
        <f t="shared" si="6"/>
        <v>18.539</v>
      </c>
      <c r="K42" s="101">
        <v>16.6705</v>
      </c>
      <c r="L42" s="101">
        <v>1.8685</v>
      </c>
      <c r="M42" s="98">
        <f t="shared" si="7"/>
        <v>0</v>
      </c>
      <c r="N42" s="102">
        <v>0</v>
      </c>
      <c r="O42" s="102">
        <v>0</v>
      </c>
      <c r="P42" s="99">
        <v>16681</v>
      </c>
      <c r="Q42" s="109">
        <v>16681</v>
      </c>
      <c r="R42" s="109">
        <v>0</v>
      </c>
      <c r="S42" s="99">
        <v>0</v>
      </c>
      <c r="T42" s="109">
        <v>0</v>
      </c>
      <c r="U42" s="109">
        <v>0</v>
      </c>
      <c r="V42" s="99">
        <v>2200</v>
      </c>
      <c r="W42" s="109">
        <v>2200</v>
      </c>
      <c r="X42" s="109">
        <v>0</v>
      </c>
      <c r="Y42" s="99">
        <v>0</v>
      </c>
      <c r="Z42" s="109">
        <v>0</v>
      </c>
      <c r="AA42" s="110">
        <v>0</v>
      </c>
      <c r="AB42" s="128">
        <f t="shared" si="8"/>
        <v>0</v>
      </c>
      <c r="AC42" s="133"/>
      <c r="AD42" s="134"/>
      <c r="AE42" s="131">
        <f aca="true" t="shared" si="9" ref="AE42:AE73">AF42+AG42</f>
        <v>58.81735</v>
      </c>
      <c r="AF42" s="135">
        <v>58.81735</v>
      </c>
      <c r="AG42" s="156">
        <v>0</v>
      </c>
      <c r="AH42" s="131">
        <f aca="true" t="shared" si="10" ref="AH42:AH73">AI42+AJ42</f>
        <v>0</v>
      </c>
      <c r="AI42" s="100"/>
      <c r="AJ42" s="100"/>
      <c r="AK42" s="91">
        <f t="shared" si="3"/>
        <v>2258.81735</v>
      </c>
      <c r="AL42" s="151">
        <f t="shared" si="4"/>
        <v>2258.81735</v>
      </c>
      <c r="AM42" s="152">
        <f t="shared" si="5"/>
        <v>0</v>
      </c>
    </row>
    <row r="43" spans="1:39" ht="13.5" hidden="1">
      <c r="A43" s="60" t="s">
        <v>83</v>
      </c>
      <c r="B43" s="56">
        <v>57.846592185</v>
      </c>
      <c r="C43" s="56">
        <v>57.8437</v>
      </c>
      <c r="D43" s="57">
        <v>0.002892185</v>
      </c>
      <c r="E43" s="58">
        <v>0</v>
      </c>
      <c r="F43" s="58">
        <v>0</v>
      </c>
      <c r="G43" s="58">
        <v>0</v>
      </c>
      <c r="H43" s="59"/>
      <c r="I43" s="100"/>
      <c r="J43" s="96">
        <f t="shared" si="6"/>
        <v>9.4179</v>
      </c>
      <c r="K43" s="101">
        <v>8.4795</v>
      </c>
      <c r="L43" s="101">
        <v>0.9384</v>
      </c>
      <c r="M43" s="98">
        <f t="shared" si="7"/>
        <v>0</v>
      </c>
      <c r="N43" s="102">
        <v>0</v>
      </c>
      <c r="O43" s="102">
        <v>0</v>
      </c>
      <c r="P43" s="99">
        <v>6925</v>
      </c>
      <c r="Q43" s="109">
        <v>6925</v>
      </c>
      <c r="R43" s="109">
        <v>0</v>
      </c>
      <c r="S43" s="99">
        <v>0</v>
      </c>
      <c r="T43" s="109">
        <v>0</v>
      </c>
      <c r="U43" s="109">
        <v>0</v>
      </c>
      <c r="V43" s="99">
        <v>2459</v>
      </c>
      <c r="W43" s="109">
        <v>2459</v>
      </c>
      <c r="X43" s="109">
        <v>0</v>
      </c>
      <c r="Y43" s="99">
        <v>0</v>
      </c>
      <c r="Z43" s="109">
        <v>0</v>
      </c>
      <c r="AA43" s="110">
        <v>0</v>
      </c>
      <c r="AB43" s="128">
        <f t="shared" si="8"/>
        <v>0</v>
      </c>
      <c r="AC43" s="133"/>
      <c r="AD43" s="134"/>
      <c r="AE43" s="131">
        <f t="shared" si="9"/>
        <v>6862.850535</v>
      </c>
      <c r="AF43" s="135">
        <v>6862.850535</v>
      </c>
      <c r="AG43" s="156">
        <v>0</v>
      </c>
      <c r="AH43" s="131">
        <f t="shared" si="10"/>
        <v>663.78</v>
      </c>
      <c r="AI43" s="154">
        <v>663.78</v>
      </c>
      <c r="AJ43" s="100"/>
      <c r="AK43" s="91">
        <f t="shared" si="3"/>
        <v>8658.070534999999</v>
      </c>
      <c r="AL43" s="151">
        <f t="shared" si="4"/>
        <v>8658.070534999999</v>
      </c>
      <c r="AM43" s="152">
        <f t="shared" si="5"/>
        <v>0</v>
      </c>
    </row>
    <row r="44" spans="1:39" ht="13.5" hidden="1">
      <c r="A44" s="55" t="s">
        <v>84</v>
      </c>
      <c r="B44" s="56">
        <v>7905.551551615</v>
      </c>
      <c r="C44" s="56">
        <v>7905.2998</v>
      </c>
      <c r="D44" s="57">
        <v>0.251751615</v>
      </c>
      <c r="E44" s="58">
        <v>171.957897465</v>
      </c>
      <c r="F44" s="58">
        <v>171.9493</v>
      </c>
      <c r="G44" s="58">
        <v>0.008597465</v>
      </c>
      <c r="H44" s="59">
        <v>35000</v>
      </c>
      <c r="I44" s="100">
        <v>2870</v>
      </c>
      <c r="J44" s="96">
        <f t="shared" si="6"/>
        <v>131.4426</v>
      </c>
      <c r="K44" s="101">
        <v>118.131</v>
      </c>
      <c r="L44" s="101">
        <v>13.3116</v>
      </c>
      <c r="M44" s="98">
        <f t="shared" si="7"/>
        <v>35.15</v>
      </c>
      <c r="N44" s="102">
        <v>31.891</v>
      </c>
      <c r="O44" s="102">
        <v>3.259</v>
      </c>
      <c r="P44" s="99">
        <v>53296</v>
      </c>
      <c r="Q44" s="109">
        <v>53296</v>
      </c>
      <c r="R44" s="109">
        <v>0</v>
      </c>
      <c r="S44" s="99">
        <v>25000</v>
      </c>
      <c r="T44" s="109">
        <v>25000</v>
      </c>
      <c r="U44" s="109">
        <v>0</v>
      </c>
      <c r="V44" s="99">
        <v>61174.43</v>
      </c>
      <c r="W44" s="109">
        <v>61174.43</v>
      </c>
      <c r="X44" s="109">
        <v>0</v>
      </c>
      <c r="Y44" s="99">
        <v>28329</v>
      </c>
      <c r="Z44" s="109">
        <v>28329</v>
      </c>
      <c r="AA44" s="110">
        <v>0</v>
      </c>
      <c r="AB44" s="128">
        <f t="shared" si="8"/>
        <v>5688.87</v>
      </c>
      <c r="AC44" s="129">
        <v>5688.87</v>
      </c>
      <c r="AD44" s="134"/>
      <c r="AE44" s="131">
        <f t="shared" si="9"/>
        <v>2352.57285952516</v>
      </c>
      <c r="AF44" s="135">
        <v>2351.58225752516</v>
      </c>
      <c r="AG44" s="156">
        <v>0.990602</v>
      </c>
      <c r="AH44" s="131">
        <f t="shared" si="10"/>
        <v>0</v>
      </c>
      <c r="AI44" s="100"/>
      <c r="AJ44" s="100"/>
      <c r="AK44" s="91">
        <f t="shared" si="3"/>
        <v>62544.872859525174</v>
      </c>
      <c r="AL44" s="151">
        <f t="shared" si="4"/>
        <v>34214.88225752517</v>
      </c>
      <c r="AM44" s="152">
        <f t="shared" si="5"/>
        <v>28329.990602</v>
      </c>
    </row>
    <row r="45" spans="1:39" ht="13.5" hidden="1">
      <c r="A45" s="60" t="s">
        <v>85</v>
      </c>
      <c r="B45" s="56">
        <v>771.79198767</v>
      </c>
      <c r="C45" s="56">
        <v>771.7534</v>
      </c>
      <c r="D45" s="57">
        <v>0.03858767</v>
      </c>
      <c r="E45" s="58">
        <v>0</v>
      </c>
      <c r="F45" s="58">
        <v>0</v>
      </c>
      <c r="G45" s="58">
        <v>0</v>
      </c>
      <c r="H45" s="59"/>
      <c r="I45" s="100"/>
      <c r="J45" s="96">
        <f t="shared" si="6"/>
        <v>15.859</v>
      </c>
      <c r="K45" s="101">
        <v>14.269</v>
      </c>
      <c r="L45" s="101">
        <v>1.59</v>
      </c>
      <c r="M45" s="98">
        <f t="shared" si="7"/>
        <v>0</v>
      </c>
      <c r="N45" s="102">
        <v>0</v>
      </c>
      <c r="O45" s="102">
        <v>0</v>
      </c>
      <c r="P45" s="99">
        <v>5000</v>
      </c>
      <c r="Q45" s="109">
        <v>5000</v>
      </c>
      <c r="R45" s="109">
        <v>0</v>
      </c>
      <c r="S45" s="99">
        <v>0</v>
      </c>
      <c r="T45" s="109">
        <v>0</v>
      </c>
      <c r="U45" s="109">
        <v>0</v>
      </c>
      <c r="V45" s="99">
        <v>10896</v>
      </c>
      <c r="W45" s="109">
        <v>10896</v>
      </c>
      <c r="X45" s="109">
        <v>0</v>
      </c>
      <c r="Y45" s="99">
        <v>0</v>
      </c>
      <c r="Z45" s="109">
        <v>0</v>
      </c>
      <c r="AA45" s="110">
        <v>0</v>
      </c>
      <c r="AB45" s="128">
        <f t="shared" si="8"/>
        <v>4866.2</v>
      </c>
      <c r="AC45" s="129">
        <v>4866.2</v>
      </c>
      <c r="AD45" s="134"/>
      <c r="AE45" s="131">
        <f t="shared" si="9"/>
        <v>4762.6876</v>
      </c>
      <c r="AF45" s="135">
        <v>4762.6876</v>
      </c>
      <c r="AG45" s="156">
        <v>0</v>
      </c>
      <c r="AH45" s="131">
        <f t="shared" si="10"/>
        <v>0</v>
      </c>
      <c r="AI45" s="100"/>
      <c r="AJ45" s="100"/>
      <c r="AK45" s="91">
        <f t="shared" si="3"/>
        <v>20524.887600000002</v>
      </c>
      <c r="AL45" s="151">
        <f t="shared" si="4"/>
        <v>20524.887600000002</v>
      </c>
      <c r="AM45" s="152">
        <f t="shared" si="5"/>
        <v>0</v>
      </c>
    </row>
    <row r="46" spans="1:39" ht="13.5" hidden="1">
      <c r="A46" s="60" t="s">
        <v>86</v>
      </c>
      <c r="B46" s="56">
        <v>1782.211406115</v>
      </c>
      <c r="C46" s="56">
        <v>1782.1223</v>
      </c>
      <c r="D46" s="57">
        <v>0.089106115</v>
      </c>
      <c r="E46" s="58">
        <v>0</v>
      </c>
      <c r="F46" s="58">
        <v>0</v>
      </c>
      <c r="G46" s="58">
        <v>0</v>
      </c>
      <c r="H46" s="59"/>
      <c r="I46" s="100"/>
      <c r="J46" s="96">
        <f t="shared" si="6"/>
        <v>22.2056</v>
      </c>
      <c r="K46" s="101">
        <v>19.9455</v>
      </c>
      <c r="L46" s="101">
        <v>2.2601</v>
      </c>
      <c r="M46" s="98">
        <f t="shared" si="7"/>
        <v>0</v>
      </c>
      <c r="N46" s="102">
        <v>0</v>
      </c>
      <c r="O46" s="102">
        <v>0</v>
      </c>
      <c r="P46" s="99">
        <v>15101</v>
      </c>
      <c r="Q46" s="109">
        <v>15101</v>
      </c>
      <c r="R46" s="109">
        <v>0</v>
      </c>
      <c r="S46" s="99">
        <v>0</v>
      </c>
      <c r="T46" s="109">
        <v>0</v>
      </c>
      <c r="U46" s="109">
        <v>0</v>
      </c>
      <c r="V46" s="99">
        <v>7500</v>
      </c>
      <c r="W46" s="109">
        <v>7500</v>
      </c>
      <c r="X46" s="109">
        <v>0</v>
      </c>
      <c r="Y46" s="99">
        <v>0</v>
      </c>
      <c r="Z46" s="109">
        <v>0</v>
      </c>
      <c r="AA46" s="110">
        <v>0</v>
      </c>
      <c r="AB46" s="128">
        <f t="shared" si="8"/>
        <v>2344.69</v>
      </c>
      <c r="AC46" s="129">
        <v>2344.69</v>
      </c>
      <c r="AD46" s="134"/>
      <c r="AE46" s="131">
        <f t="shared" si="9"/>
        <v>0</v>
      </c>
      <c r="AF46" s="135">
        <v>0</v>
      </c>
      <c r="AG46" s="156">
        <v>0</v>
      </c>
      <c r="AH46" s="131">
        <f t="shared" si="10"/>
        <v>0</v>
      </c>
      <c r="AI46" s="100"/>
      <c r="AJ46" s="100"/>
      <c r="AK46" s="91">
        <f t="shared" si="3"/>
        <v>9844.69</v>
      </c>
      <c r="AL46" s="151">
        <f t="shared" si="4"/>
        <v>9844.69</v>
      </c>
      <c r="AM46" s="152">
        <f t="shared" si="5"/>
        <v>0</v>
      </c>
    </row>
    <row r="47" spans="1:39" ht="13.5" hidden="1">
      <c r="A47" s="55" t="s">
        <v>87</v>
      </c>
      <c r="B47" s="56">
        <v>10789.8197978425</v>
      </c>
      <c r="C47" s="56">
        <v>10789.47735</v>
      </c>
      <c r="D47" s="57">
        <v>0.3424478425</v>
      </c>
      <c r="E47" s="58">
        <v>341.90329431</v>
      </c>
      <c r="F47" s="58">
        <v>341.8862</v>
      </c>
      <c r="G47" s="58">
        <v>0.01709431</v>
      </c>
      <c r="H47" s="59">
        <v>35000</v>
      </c>
      <c r="I47" s="100">
        <v>3940</v>
      </c>
      <c r="J47" s="96">
        <f t="shared" si="6"/>
        <v>146.3884</v>
      </c>
      <c r="K47" s="101">
        <v>131.6315</v>
      </c>
      <c r="L47" s="101">
        <v>14.7569</v>
      </c>
      <c r="M47" s="98">
        <f t="shared" si="7"/>
        <v>25.166</v>
      </c>
      <c r="N47" s="102">
        <v>22.866</v>
      </c>
      <c r="O47" s="102">
        <v>2.3</v>
      </c>
      <c r="P47" s="99">
        <v>72137</v>
      </c>
      <c r="Q47" s="109">
        <v>72137</v>
      </c>
      <c r="R47" s="109">
        <v>0</v>
      </c>
      <c r="S47" s="99">
        <v>0</v>
      </c>
      <c r="T47" s="109">
        <v>0</v>
      </c>
      <c r="U47" s="109">
        <v>0</v>
      </c>
      <c r="V47" s="99">
        <v>75432</v>
      </c>
      <c r="W47" s="109">
        <v>75432</v>
      </c>
      <c r="X47" s="109">
        <v>0</v>
      </c>
      <c r="Y47" s="99">
        <v>23000</v>
      </c>
      <c r="Z47" s="109">
        <v>23000</v>
      </c>
      <c r="AA47" s="110">
        <v>0</v>
      </c>
      <c r="AB47" s="128">
        <f aca="true" t="shared" si="11" ref="AB47:AB83">AC47+AD47</f>
        <v>102428</v>
      </c>
      <c r="AC47" s="129">
        <v>102428</v>
      </c>
      <c r="AD47" s="134"/>
      <c r="AE47" s="131">
        <f t="shared" si="9"/>
        <v>0</v>
      </c>
      <c r="AF47" s="135">
        <v>0</v>
      </c>
      <c r="AG47" s="156">
        <v>0</v>
      </c>
      <c r="AH47" s="131">
        <f t="shared" si="10"/>
        <v>0</v>
      </c>
      <c r="AI47" s="100"/>
      <c r="AJ47" s="100"/>
      <c r="AK47" s="91">
        <f t="shared" si="3"/>
        <v>165860</v>
      </c>
      <c r="AL47" s="151">
        <f t="shared" si="4"/>
        <v>142860</v>
      </c>
      <c r="AM47" s="152">
        <f t="shared" si="5"/>
        <v>23000</v>
      </c>
    </row>
    <row r="48" spans="1:39" ht="13.5" hidden="1">
      <c r="A48" s="60" t="s">
        <v>88</v>
      </c>
      <c r="B48" s="56">
        <v>675.487272675</v>
      </c>
      <c r="C48" s="56">
        <v>675.4535</v>
      </c>
      <c r="D48" s="57">
        <v>0.033772675</v>
      </c>
      <c r="E48" s="58">
        <v>2.941647075</v>
      </c>
      <c r="F48" s="58">
        <v>2.9415</v>
      </c>
      <c r="G48" s="58">
        <v>0.000147075</v>
      </c>
      <c r="H48" s="59"/>
      <c r="I48" s="100"/>
      <c r="J48" s="96">
        <f t="shared" si="6"/>
        <v>20.040499999999998</v>
      </c>
      <c r="K48" s="101">
        <v>18.0325</v>
      </c>
      <c r="L48" s="101">
        <v>2.008</v>
      </c>
      <c r="M48" s="98">
        <f t="shared" si="7"/>
        <v>2.023</v>
      </c>
      <c r="N48" s="102">
        <v>1.831</v>
      </c>
      <c r="O48" s="102">
        <v>0.192</v>
      </c>
      <c r="P48" s="99">
        <v>0</v>
      </c>
      <c r="Q48" s="109">
        <v>0</v>
      </c>
      <c r="R48" s="109">
        <v>0</v>
      </c>
      <c r="S48" s="99">
        <v>0</v>
      </c>
      <c r="T48" s="109">
        <v>0</v>
      </c>
      <c r="U48" s="109">
        <v>0</v>
      </c>
      <c r="V48" s="99">
        <v>20077</v>
      </c>
      <c r="W48" s="109">
        <v>20077</v>
      </c>
      <c r="X48" s="109">
        <v>0</v>
      </c>
      <c r="Y48" s="99">
        <v>1923</v>
      </c>
      <c r="Z48" s="109">
        <v>1923</v>
      </c>
      <c r="AA48" s="110">
        <v>0</v>
      </c>
      <c r="AB48" s="128">
        <f t="shared" si="11"/>
        <v>5412.94</v>
      </c>
      <c r="AC48" s="129">
        <v>5412.94</v>
      </c>
      <c r="AD48" s="134"/>
      <c r="AE48" s="131">
        <f t="shared" si="9"/>
        <v>5935.487608525599</v>
      </c>
      <c r="AF48" s="135">
        <v>5747.3444325256</v>
      </c>
      <c r="AG48" s="156">
        <v>188.143176</v>
      </c>
      <c r="AH48" s="131">
        <f t="shared" si="10"/>
        <v>0</v>
      </c>
      <c r="AI48" s="100"/>
      <c r="AJ48" s="100"/>
      <c r="AK48" s="91">
        <f t="shared" si="3"/>
        <v>33348.4276085256</v>
      </c>
      <c r="AL48" s="151">
        <f t="shared" si="4"/>
        <v>31237.284432525597</v>
      </c>
      <c r="AM48" s="152">
        <f t="shared" si="5"/>
        <v>2111.143176</v>
      </c>
    </row>
    <row r="49" spans="1:39" ht="13.5" hidden="1">
      <c r="A49" s="60" t="s">
        <v>89</v>
      </c>
      <c r="B49" s="56">
        <v>382.9210950975</v>
      </c>
      <c r="C49" s="56">
        <v>382.90195</v>
      </c>
      <c r="D49" s="57">
        <v>0.0191450975</v>
      </c>
      <c r="E49" s="58">
        <v>0</v>
      </c>
      <c r="F49" s="58">
        <v>0</v>
      </c>
      <c r="G49" s="58">
        <v>0</v>
      </c>
      <c r="H49" s="59"/>
      <c r="I49" s="100"/>
      <c r="J49" s="96">
        <f t="shared" si="6"/>
        <v>13.428799999999999</v>
      </c>
      <c r="K49" s="101">
        <v>12.0795</v>
      </c>
      <c r="L49" s="101">
        <v>1.3493</v>
      </c>
      <c r="M49" s="98">
        <f t="shared" si="7"/>
        <v>0</v>
      </c>
      <c r="N49" s="102">
        <v>0</v>
      </c>
      <c r="O49" s="102">
        <v>0</v>
      </c>
      <c r="P49" s="99">
        <v>4190</v>
      </c>
      <c r="Q49" s="109">
        <v>4190</v>
      </c>
      <c r="R49" s="109">
        <v>0</v>
      </c>
      <c r="S49" s="99">
        <v>0</v>
      </c>
      <c r="T49" s="109">
        <v>0</v>
      </c>
      <c r="U49" s="109">
        <v>0</v>
      </c>
      <c r="V49" s="99">
        <v>9306</v>
      </c>
      <c r="W49" s="109">
        <v>9306</v>
      </c>
      <c r="X49" s="109">
        <v>0</v>
      </c>
      <c r="Y49" s="99">
        <v>0</v>
      </c>
      <c r="Z49" s="109">
        <v>0</v>
      </c>
      <c r="AA49" s="110">
        <v>0</v>
      </c>
      <c r="AB49" s="128">
        <f t="shared" si="11"/>
        <v>0.45</v>
      </c>
      <c r="AC49" s="129">
        <v>0.45</v>
      </c>
      <c r="AD49" s="134"/>
      <c r="AE49" s="131">
        <f t="shared" si="9"/>
        <v>1963.083127</v>
      </c>
      <c r="AF49" s="135">
        <v>1963.083127</v>
      </c>
      <c r="AG49" s="156">
        <v>0</v>
      </c>
      <c r="AH49" s="131">
        <f t="shared" si="10"/>
        <v>0</v>
      </c>
      <c r="AI49" s="100"/>
      <c r="AJ49" s="100"/>
      <c r="AK49" s="91">
        <f t="shared" si="3"/>
        <v>11269.533127</v>
      </c>
      <c r="AL49" s="151">
        <f t="shared" si="4"/>
        <v>11269.533127</v>
      </c>
      <c r="AM49" s="152">
        <f t="shared" si="5"/>
        <v>0</v>
      </c>
    </row>
    <row r="50" spans="1:39" ht="13.5" hidden="1">
      <c r="A50" s="60" t="s">
        <v>90</v>
      </c>
      <c r="B50" s="56">
        <v>544.88747401155</v>
      </c>
      <c r="C50" s="56">
        <v>544.860231</v>
      </c>
      <c r="D50" s="57">
        <v>0.02724301155</v>
      </c>
      <c r="E50" s="58">
        <v>3.164258205</v>
      </c>
      <c r="F50" s="58">
        <v>3.1641</v>
      </c>
      <c r="G50" s="58">
        <v>0.000158205</v>
      </c>
      <c r="H50" s="59"/>
      <c r="I50" s="100"/>
      <c r="J50" s="96">
        <f t="shared" si="6"/>
        <v>36.0303</v>
      </c>
      <c r="K50" s="101">
        <v>32.4415</v>
      </c>
      <c r="L50" s="101">
        <v>3.5888</v>
      </c>
      <c r="M50" s="98">
        <f t="shared" si="7"/>
        <v>0.996000000000001</v>
      </c>
      <c r="N50" s="102">
        <v>0.896000000000001</v>
      </c>
      <c r="O50" s="102">
        <v>0.1</v>
      </c>
      <c r="P50" s="99">
        <v>1903</v>
      </c>
      <c r="Q50" s="109">
        <v>1903</v>
      </c>
      <c r="R50" s="109">
        <v>0</v>
      </c>
      <c r="S50" s="99">
        <v>0</v>
      </c>
      <c r="T50" s="109">
        <v>0</v>
      </c>
      <c r="U50" s="109">
        <v>0</v>
      </c>
      <c r="V50" s="99">
        <v>33986</v>
      </c>
      <c r="W50" s="109">
        <v>33986</v>
      </c>
      <c r="X50" s="109">
        <v>0</v>
      </c>
      <c r="Y50" s="99">
        <v>996</v>
      </c>
      <c r="Z50" s="109">
        <v>996</v>
      </c>
      <c r="AA50" s="110">
        <v>0</v>
      </c>
      <c r="AB50" s="128">
        <f t="shared" si="11"/>
        <v>0</v>
      </c>
      <c r="AC50" s="133"/>
      <c r="AD50" s="134"/>
      <c r="AE50" s="131">
        <f t="shared" si="9"/>
        <v>408.30947</v>
      </c>
      <c r="AF50" s="135">
        <v>408.00221</v>
      </c>
      <c r="AG50" s="156">
        <v>0.30726</v>
      </c>
      <c r="AH50" s="131">
        <f t="shared" si="10"/>
        <v>0</v>
      </c>
      <c r="AI50" s="100"/>
      <c r="AJ50" s="100"/>
      <c r="AK50" s="91">
        <f t="shared" si="3"/>
        <v>35390.30947</v>
      </c>
      <c r="AL50" s="151">
        <f t="shared" si="4"/>
        <v>34394.00221</v>
      </c>
      <c r="AM50" s="152">
        <f t="shared" si="5"/>
        <v>996.30726</v>
      </c>
    </row>
    <row r="51" spans="1:39" ht="13.5" hidden="1">
      <c r="A51" s="60" t="s">
        <v>91</v>
      </c>
      <c r="B51" s="56">
        <v>195.262062615</v>
      </c>
      <c r="C51" s="56">
        <v>195.2523</v>
      </c>
      <c r="D51" s="57">
        <v>0.009762615</v>
      </c>
      <c r="E51" s="58">
        <v>0</v>
      </c>
      <c r="F51" s="58">
        <v>0</v>
      </c>
      <c r="G51" s="58">
        <v>0</v>
      </c>
      <c r="H51" s="59"/>
      <c r="I51" s="100"/>
      <c r="J51" s="96">
        <f t="shared" si="6"/>
        <v>17.8319</v>
      </c>
      <c r="K51" s="101">
        <v>16.0365</v>
      </c>
      <c r="L51" s="101">
        <v>1.7954</v>
      </c>
      <c r="M51" s="98">
        <f t="shared" si="7"/>
        <v>0</v>
      </c>
      <c r="N51" s="102">
        <v>0</v>
      </c>
      <c r="O51" s="102">
        <v>0</v>
      </c>
      <c r="P51" s="99">
        <v>9904</v>
      </c>
      <c r="Q51" s="109">
        <v>9904</v>
      </c>
      <c r="R51" s="109">
        <v>0</v>
      </c>
      <c r="S51" s="99">
        <v>0</v>
      </c>
      <c r="T51" s="109">
        <v>0</v>
      </c>
      <c r="U51" s="109">
        <v>0</v>
      </c>
      <c r="V51" s="99">
        <v>8054</v>
      </c>
      <c r="W51" s="109">
        <v>8054</v>
      </c>
      <c r="X51" s="109">
        <v>0</v>
      </c>
      <c r="Y51" s="99">
        <v>0</v>
      </c>
      <c r="Z51" s="109">
        <v>0</v>
      </c>
      <c r="AA51" s="110">
        <v>0</v>
      </c>
      <c r="AB51" s="128">
        <f t="shared" si="11"/>
        <v>0</v>
      </c>
      <c r="AC51" s="133"/>
      <c r="AD51" s="134"/>
      <c r="AE51" s="131">
        <f t="shared" si="9"/>
        <v>1599.896566</v>
      </c>
      <c r="AF51" s="135">
        <v>1599.896566</v>
      </c>
      <c r="AG51" s="156">
        <v>0</v>
      </c>
      <c r="AH51" s="131">
        <f t="shared" si="10"/>
        <v>0</v>
      </c>
      <c r="AI51" s="100"/>
      <c r="AJ51" s="100"/>
      <c r="AK51" s="91">
        <f t="shared" si="3"/>
        <v>9653.896566</v>
      </c>
      <c r="AL51" s="151">
        <f t="shared" si="4"/>
        <v>9653.896566</v>
      </c>
      <c r="AM51" s="152">
        <f t="shared" si="5"/>
        <v>0</v>
      </c>
    </row>
    <row r="52" spans="1:39" ht="13.5" hidden="1">
      <c r="A52" s="55" t="s">
        <v>92</v>
      </c>
      <c r="B52" s="56">
        <v>22557.0227791703</v>
      </c>
      <c r="C52" s="56">
        <v>22556.258105185</v>
      </c>
      <c r="D52" s="57">
        <v>0.76467398525925</v>
      </c>
      <c r="E52" s="58">
        <v>3169.030743615</v>
      </c>
      <c r="F52" s="58">
        <v>3168.8723</v>
      </c>
      <c r="G52" s="58">
        <v>0.158443615</v>
      </c>
      <c r="H52" s="59">
        <v>90000</v>
      </c>
      <c r="I52" s="100">
        <v>7263</v>
      </c>
      <c r="J52" s="96">
        <f t="shared" si="6"/>
        <v>148.28660000000002</v>
      </c>
      <c r="K52" s="101">
        <v>133.3625</v>
      </c>
      <c r="L52" s="101">
        <v>14.9241</v>
      </c>
      <c r="M52" s="98">
        <f t="shared" si="7"/>
        <v>223.6212</v>
      </c>
      <c r="N52" s="102">
        <v>203.292</v>
      </c>
      <c r="O52" s="102">
        <v>20.3292</v>
      </c>
      <c r="P52" s="99">
        <v>0</v>
      </c>
      <c r="Q52" s="109">
        <v>0</v>
      </c>
      <c r="R52" s="109">
        <v>0</v>
      </c>
      <c r="S52" s="99">
        <v>180000</v>
      </c>
      <c r="T52" s="109">
        <v>180000</v>
      </c>
      <c r="U52" s="109">
        <v>0</v>
      </c>
      <c r="V52" s="99">
        <v>149237</v>
      </c>
      <c r="W52" s="109">
        <v>149236.5529</v>
      </c>
      <c r="X52" s="109">
        <v>0.4471</v>
      </c>
      <c r="Y52" s="99">
        <v>22000</v>
      </c>
      <c r="Z52" s="109">
        <v>22000</v>
      </c>
      <c r="AA52" s="110">
        <v>0</v>
      </c>
      <c r="AB52" s="128">
        <f t="shared" si="11"/>
        <v>226361.4</v>
      </c>
      <c r="AC52" s="129">
        <v>226361.4</v>
      </c>
      <c r="AD52" s="134"/>
      <c r="AE52" s="131">
        <f t="shared" si="9"/>
        <v>3564.89283618386</v>
      </c>
      <c r="AF52" s="135">
        <v>3564.89283618386</v>
      </c>
      <c r="AG52" s="156">
        <v>0</v>
      </c>
      <c r="AH52" s="131">
        <f t="shared" si="10"/>
        <v>0</v>
      </c>
      <c r="AI52" s="100"/>
      <c r="AJ52" s="100"/>
      <c r="AK52" s="91">
        <f t="shared" si="3"/>
        <v>311162.84573618387</v>
      </c>
      <c r="AL52" s="151">
        <f t="shared" si="4"/>
        <v>289162.84573618387</v>
      </c>
      <c r="AM52" s="152">
        <f t="shared" si="5"/>
        <v>22000</v>
      </c>
    </row>
    <row r="53" spans="1:39" ht="13.5" hidden="1">
      <c r="A53" s="55" t="s">
        <v>93</v>
      </c>
      <c r="B53" s="56">
        <v>24.561228</v>
      </c>
      <c r="C53" s="56">
        <v>24.56</v>
      </c>
      <c r="D53" s="57">
        <v>0.001228</v>
      </c>
      <c r="E53" s="58">
        <v>0</v>
      </c>
      <c r="F53" s="58">
        <v>0</v>
      </c>
      <c r="G53" s="58">
        <v>0</v>
      </c>
      <c r="H53" s="59"/>
      <c r="I53" s="100"/>
      <c r="J53" s="96">
        <f t="shared" si="6"/>
        <v>1.0375</v>
      </c>
      <c r="K53" s="101">
        <v>0.9365</v>
      </c>
      <c r="L53" s="101">
        <v>0.101</v>
      </c>
      <c r="M53" s="98">
        <f t="shared" si="7"/>
        <v>0</v>
      </c>
      <c r="N53" s="102">
        <v>0</v>
      </c>
      <c r="O53" s="102">
        <v>0</v>
      </c>
      <c r="P53" s="99">
        <v>0</v>
      </c>
      <c r="Q53" s="109">
        <v>0</v>
      </c>
      <c r="R53" s="109">
        <v>0</v>
      </c>
      <c r="S53" s="99">
        <v>0</v>
      </c>
      <c r="T53" s="109">
        <v>0</v>
      </c>
      <c r="U53" s="109">
        <v>0</v>
      </c>
      <c r="V53" s="99">
        <v>1010</v>
      </c>
      <c r="W53" s="109">
        <v>1010</v>
      </c>
      <c r="X53" s="109">
        <v>0</v>
      </c>
      <c r="Y53" s="99">
        <v>0</v>
      </c>
      <c r="Z53" s="109">
        <v>0</v>
      </c>
      <c r="AA53" s="110">
        <v>0</v>
      </c>
      <c r="AB53" s="128">
        <f t="shared" si="11"/>
        <v>0</v>
      </c>
      <c r="AC53" s="133"/>
      <c r="AD53" s="134"/>
      <c r="AE53" s="131">
        <f t="shared" si="9"/>
        <v>1782.411579</v>
      </c>
      <c r="AF53" s="135">
        <v>1782.411579</v>
      </c>
      <c r="AG53" s="156">
        <v>0</v>
      </c>
      <c r="AH53" s="131">
        <f t="shared" si="10"/>
        <v>0</v>
      </c>
      <c r="AI53" s="100"/>
      <c r="AJ53" s="100"/>
      <c r="AK53" s="91">
        <f t="shared" si="3"/>
        <v>2792.411579</v>
      </c>
      <c r="AL53" s="151">
        <f t="shared" si="4"/>
        <v>2792.411579</v>
      </c>
      <c r="AM53" s="152">
        <f t="shared" si="5"/>
        <v>0</v>
      </c>
    </row>
    <row r="54" spans="1:39" ht="13.5" hidden="1">
      <c r="A54" s="60" t="s">
        <v>94</v>
      </c>
      <c r="B54" s="56">
        <v>808.17218558895</v>
      </c>
      <c r="C54" s="56">
        <v>808.131779</v>
      </c>
      <c r="D54" s="57">
        <v>0.04040658895</v>
      </c>
      <c r="E54" s="58">
        <v>0</v>
      </c>
      <c r="F54" s="58">
        <v>0</v>
      </c>
      <c r="G54" s="58">
        <v>0</v>
      </c>
      <c r="H54" s="59"/>
      <c r="I54" s="100"/>
      <c r="J54" s="96">
        <f t="shared" si="6"/>
        <v>0</v>
      </c>
      <c r="K54" s="101"/>
      <c r="L54" s="101"/>
      <c r="M54" s="98">
        <f t="shared" si="7"/>
        <v>0</v>
      </c>
      <c r="N54" s="102"/>
      <c r="O54" s="102"/>
      <c r="P54" s="99"/>
      <c r="Q54" s="109"/>
      <c r="R54" s="109"/>
      <c r="S54" s="99"/>
      <c r="T54" s="109"/>
      <c r="U54" s="109"/>
      <c r="V54" s="99"/>
      <c r="W54" s="109"/>
      <c r="X54" s="109"/>
      <c r="Y54" s="99"/>
      <c r="Z54" s="109"/>
      <c r="AA54" s="110"/>
      <c r="AB54" s="128">
        <f t="shared" si="11"/>
        <v>85.27</v>
      </c>
      <c r="AC54" s="129">
        <v>85.27</v>
      </c>
      <c r="AD54" s="134"/>
      <c r="AE54" s="131">
        <f t="shared" si="9"/>
        <v>8365.667398</v>
      </c>
      <c r="AF54" s="135">
        <v>8365.667398</v>
      </c>
      <c r="AG54" s="156">
        <v>0</v>
      </c>
      <c r="AH54" s="131">
        <f t="shared" si="10"/>
        <v>2.31</v>
      </c>
      <c r="AI54" s="154">
        <v>2.31</v>
      </c>
      <c r="AJ54" s="100"/>
      <c r="AK54" s="91">
        <f t="shared" si="3"/>
        <v>8448.627398</v>
      </c>
      <c r="AL54" s="151">
        <f t="shared" si="4"/>
        <v>8448.627398</v>
      </c>
      <c r="AM54" s="152">
        <f t="shared" si="5"/>
        <v>0</v>
      </c>
    </row>
    <row r="55" spans="1:39" ht="13.5" hidden="1">
      <c r="A55" s="60" t="s">
        <v>95</v>
      </c>
      <c r="B55" s="56">
        <v>258.470502378975</v>
      </c>
      <c r="C55" s="56">
        <v>258.4575795</v>
      </c>
      <c r="D55" s="57">
        <v>0.012922878975</v>
      </c>
      <c r="E55" s="58">
        <v>0</v>
      </c>
      <c r="F55" s="58">
        <v>0</v>
      </c>
      <c r="G55" s="58">
        <v>0</v>
      </c>
      <c r="H55" s="59"/>
      <c r="I55" s="100"/>
      <c r="J55" s="96">
        <f t="shared" si="6"/>
        <v>7.6045</v>
      </c>
      <c r="K55" s="101">
        <v>6.8385</v>
      </c>
      <c r="L55" s="101">
        <v>0.766</v>
      </c>
      <c r="M55" s="98">
        <f t="shared" si="7"/>
        <v>0</v>
      </c>
      <c r="N55" s="102">
        <v>0</v>
      </c>
      <c r="O55" s="102">
        <v>0</v>
      </c>
      <c r="P55" s="99">
        <v>0</v>
      </c>
      <c r="Q55" s="109">
        <v>0</v>
      </c>
      <c r="R55" s="109">
        <v>0</v>
      </c>
      <c r="S55" s="99">
        <v>1292</v>
      </c>
      <c r="T55" s="109">
        <v>1292</v>
      </c>
      <c r="U55" s="109">
        <v>0</v>
      </c>
      <c r="V55" s="99">
        <v>7658</v>
      </c>
      <c r="W55" s="109">
        <v>7658</v>
      </c>
      <c r="X55" s="109">
        <v>0</v>
      </c>
      <c r="Y55" s="99">
        <v>0</v>
      </c>
      <c r="Z55" s="109">
        <v>0</v>
      </c>
      <c r="AA55" s="110">
        <v>0</v>
      </c>
      <c r="AB55" s="128">
        <f t="shared" si="11"/>
        <v>0.73</v>
      </c>
      <c r="AC55" s="129">
        <v>0.73</v>
      </c>
      <c r="AD55" s="134"/>
      <c r="AE55" s="131">
        <f t="shared" si="9"/>
        <v>1088.737634</v>
      </c>
      <c r="AF55" s="135">
        <v>1088.737634</v>
      </c>
      <c r="AG55" s="156">
        <v>0</v>
      </c>
      <c r="AH55" s="131">
        <f t="shared" si="10"/>
        <v>0</v>
      </c>
      <c r="AI55" s="100"/>
      <c r="AJ55" s="100"/>
      <c r="AK55" s="91">
        <f t="shared" si="3"/>
        <v>8747.467634</v>
      </c>
      <c r="AL55" s="151">
        <f t="shared" si="4"/>
        <v>8747.467634</v>
      </c>
      <c r="AM55" s="152">
        <f t="shared" si="5"/>
        <v>0</v>
      </c>
    </row>
    <row r="56" spans="1:39" ht="13.5" hidden="1">
      <c r="A56" s="60" t="s">
        <v>96</v>
      </c>
      <c r="B56" s="56">
        <v>63.322561469775</v>
      </c>
      <c r="C56" s="56">
        <v>63.3193955</v>
      </c>
      <c r="D56" s="57">
        <v>0.003165969775</v>
      </c>
      <c r="E56" s="58">
        <v>0</v>
      </c>
      <c r="F56" s="58">
        <v>0</v>
      </c>
      <c r="G56" s="58">
        <v>0</v>
      </c>
      <c r="H56" s="59"/>
      <c r="I56" s="100"/>
      <c r="J56" s="96">
        <f t="shared" si="6"/>
        <v>8.7095</v>
      </c>
      <c r="K56" s="101">
        <v>7.8365</v>
      </c>
      <c r="L56" s="101">
        <v>0.873</v>
      </c>
      <c r="M56" s="98">
        <f t="shared" si="7"/>
        <v>0</v>
      </c>
      <c r="N56" s="102">
        <v>0</v>
      </c>
      <c r="O56" s="102">
        <v>0</v>
      </c>
      <c r="P56" s="99">
        <v>0</v>
      </c>
      <c r="Q56" s="109">
        <v>0</v>
      </c>
      <c r="R56" s="109">
        <v>0</v>
      </c>
      <c r="S56" s="99">
        <v>0</v>
      </c>
      <c r="T56" s="109">
        <v>0</v>
      </c>
      <c r="U56" s="109">
        <v>0</v>
      </c>
      <c r="V56" s="99">
        <v>6173.954388</v>
      </c>
      <c r="W56" s="109">
        <v>6173.954388</v>
      </c>
      <c r="X56" s="109">
        <v>0</v>
      </c>
      <c r="Y56" s="99">
        <v>0</v>
      </c>
      <c r="Z56" s="109">
        <v>0</v>
      </c>
      <c r="AA56" s="110">
        <v>0</v>
      </c>
      <c r="AB56" s="128">
        <f t="shared" si="11"/>
        <v>0</v>
      </c>
      <c r="AC56" s="133"/>
      <c r="AD56" s="134"/>
      <c r="AE56" s="131">
        <f t="shared" si="9"/>
        <v>1799.637283</v>
      </c>
      <c r="AF56" s="135">
        <v>1799.637283</v>
      </c>
      <c r="AG56" s="156">
        <v>0</v>
      </c>
      <c r="AH56" s="131">
        <f t="shared" si="10"/>
        <v>0</v>
      </c>
      <c r="AI56" s="100"/>
      <c r="AJ56" s="100"/>
      <c r="AK56" s="91">
        <f t="shared" si="3"/>
        <v>7973.591671</v>
      </c>
      <c r="AL56" s="151">
        <f t="shared" si="4"/>
        <v>7973.591671</v>
      </c>
      <c r="AM56" s="152">
        <f t="shared" si="5"/>
        <v>0</v>
      </c>
    </row>
    <row r="57" spans="1:39" ht="13.5" hidden="1">
      <c r="A57" s="60" t="s">
        <v>97</v>
      </c>
      <c r="B57" s="56">
        <v>370.32211518</v>
      </c>
      <c r="C57" s="56">
        <v>370.3036</v>
      </c>
      <c r="D57" s="57">
        <v>0.01851518</v>
      </c>
      <c r="E57" s="58">
        <v>0</v>
      </c>
      <c r="F57" s="58">
        <v>0</v>
      </c>
      <c r="G57" s="58">
        <v>0</v>
      </c>
      <c r="H57" s="59"/>
      <c r="I57" s="100"/>
      <c r="J57" s="96">
        <f t="shared" si="6"/>
        <v>20.3951</v>
      </c>
      <c r="K57" s="101">
        <v>18.315</v>
      </c>
      <c r="L57" s="101">
        <v>2.0801</v>
      </c>
      <c r="M57" s="98">
        <f t="shared" si="7"/>
        <v>1.1</v>
      </c>
      <c r="N57" s="102">
        <v>1</v>
      </c>
      <c r="O57" s="102">
        <v>0.1</v>
      </c>
      <c r="P57" s="99">
        <v>11363</v>
      </c>
      <c r="Q57" s="109">
        <v>11363</v>
      </c>
      <c r="R57" s="109">
        <v>0</v>
      </c>
      <c r="S57" s="99">
        <v>0</v>
      </c>
      <c r="T57" s="109">
        <v>0</v>
      </c>
      <c r="U57" s="109">
        <v>0</v>
      </c>
      <c r="V57" s="99">
        <v>9438</v>
      </c>
      <c r="W57" s="109">
        <v>9438</v>
      </c>
      <c r="X57" s="109">
        <v>0</v>
      </c>
      <c r="Y57" s="99">
        <v>1000</v>
      </c>
      <c r="Z57" s="109">
        <v>1000</v>
      </c>
      <c r="AA57" s="110">
        <v>0</v>
      </c>
      <c r="AB57" s="128">
        <f t="shared" si="11"/>
        <v>0</v>
      </c>
      <c r="AC57" s="133"/>
      <c r="AD57" s="134"/>
      <c r="AE57" s="131">
        <f t="shared" si="9"/>
        <v>4844.37605</v>
      </c>
      <c r="AF57" s="135">
        <v>4844.37605</v>
      </c>
      <c r="AG57" s="156">
        <v>0</v>
      </c>
      <c r="AH57" s="131">
        <f t="shared" si="10"/>
        <v>4760.95</v>
      </c>
      <c r="AI57" s="157">
        <v>4760.95</v>
      </c>
      <c r="AJ57" s="100"/>
      <c r="AK57" s="91">
        <f t="shared" si="3"/>
        <v>10521.426049999998</v>
      </c>
      <c r="AL57" s="151">
        <f t="shared" si="4"/>
        <v>9521.426049999998</v>
      </c>
      <c r="AM57" s="152">
        <f t="shared" si="5"/>
        <v>1000</v>
      </c>
    </row>
    <row r="58" spans="1:39" ht="13.5" hidden="1">
      <c r="A58" s="60" t="s">
        <v>98</v>
      </c>
      <c r="B58" s="56">
        <v>2659.7227294875</v>
      </c>
      <c r="C58" s="56">
        <v>2659.58975</v>
      </c>
      <c r="D58" s="57">
        <v>0.1329794875</v>
      </c>
      <c r="E58" s="58">
        <v>6.90094503</v>
      </c>
      <c r="F58" s="58">
        <v>6.9006</v>
      </c>
      <c r="G58" s="58">
        <v>0.00034503</v>
      </c>
      <c r="H58" s="59"/>
      <c r="I58" s="100"/>
      <c r="J58" s="96">
        <f t="shared" si="6"/>
        <v>25.3386</v>
      </c>
      <c r="K58" s="101">
        <v>22.8015</v>
      </c>
      <c r="L58" s="101">
        <v>2.5371</v>
      </c>
      <c r="M58" s="98">
        <f t="shared" si="7"/>
        <v>2.17</v>
      </c>
      <c r="N58" s="102">
        <v>1.953</v>
      </c>
      <c r="O58" s="102">
        <v>0.217</v>
      </c>
      <c r="P58" s="99">
        <v>10167</v>
      </c>
      <c r="Q58" s="109">
        <v>10167</v>
      </c>
      <c r="R58" s="109">
        <v>0</v>
      </c>
      <c r="S58" s="99">
        <v>0</v>
      </c>
      <c r="T58" s="109">
        <v>0</v>
      </c>
      <c r="U58" s="109">
        <v>0</v>
      </c>
      <c r="V58" s="99">
        <v>15207</v>
      </c>
      <c r="W58" s="109">
        <v>15207</v>
      </c>
      <c r="X58" s="109">
        <v>0</v>
      </c>
      <c r="Y58" s="99">
        <v>2170</v>
      </c>
      <c r="Z58" s="109">
        <v>2170</v>
      </c>
      <c r="AA58" s="110">
        <v>0</v>
      </c>
      <c r="AB58" s="128">
        <f t="shared" si="11"/>
        <v>4535.78</v>
      </c>
      <c r="AC58" s="129">
        <v>4535.78</v>
      </c>
      <c r="AD58" s="134"/>
      <c r="AE58" s="131">
        <f t="shared" si="9"/>
        <v>5481.764526</v>
      </c>
      <c r="AF58" s="135">
        <v>5471.160983</v>
      </c>
      <c r="AG58" s="156">
        <v>10.603543</v>
      </c>
      <c r="AH58" s="131">
        <f t="shared" si="10"/>
        <v>2788.3900000000003</v>
      </c>
      <c r="AI58" s="157">
        <v>2778.86</v>
      </c>
      <c r="AJ58" s="154">
        <v>9.53</v>
      </c>
      <c r="AK58" s="91">
        <f t="shared" si="3"/>
        <v>24606.154526</v>
      </c>
      <c r="AL58" s="151">
        <f t="shared" si="4"/>
        <v>22435.080983</v>
      </c>
      <c r="AM58" s="152">
        <f t="shared" si="5"/>
        <v>2171.073543</v>
      </c>
    </row>
    <row r="59" spans="1:39" ht="13.5" hidden="1">
      <c r="A59" s="60" t="s">
        <v>99</v>
      </c>
      <c r="B59" s="56">
        <v>1789.7129111715</v>
      </c>
      <c r="C59" s="56">
        <v>1789.62343</v>
      </c>
      <c r="D59" s="57">
        <v>0.0894811715</v>
      </c>
      <c r="E59" s="58">
        <v>2.846242305</v>
      </c>
      <c r="F59" s="58">
        <v>2.8461</v>
      </c>
      <c r="G59" s="58">
        <v>0.000142305</v>
      </c>
      <c r="H59" s="59"/>
      <c r="I59" s="100"/>
      <c r="J59" s="96">
        <f t="shared" si="6"/>
        <v>12.46</v>
      </c>
      <c r="K59" s="101">
        <v>11.202</v>
      </c>
      <c r="L59" s="101">
        <v>1.258</v>
      </c>
      <c r="M59" s="98">
        <f t="shared" si="7"/>
        <v>0.893</v>
      </c>
      <c r="N59" s="102">
        <v>0.804</v>
      </c>
      <c r="O59" s="102">
        <v>0.089</v>
      </c>
      <c r="P59" s="99">
        <v>10000</v>
      </c>
      <c r="Q59" s="109">
        <v>10000</v>
      </c>
      <c r="R59" s="109">
        <v>0</v>
      </c>
      <c r="S59" s="99">
        <v>0</v>
      </c>
      <c r="T59" s="109">
        <v>0</v>
      </c>
      <c r="U59" s="109">
        <v>0</v>
      </c>
      <c r="V59" s="99">
        <v>2579</v>
      </c>
      <c r="W59" s="109">
        <v>2579</v>
      </c>
      <c r="X59" s="109">
        <v>0</v>
      </c>
      <c r="Y59" s="99">
        <v>812.01</v>
      </c>
      <c r="Z59" s="109">
        <v>812.01</v>
      </c>
      <c r="AA59" s="110">
        <v>0</v>
      </c>
      <c r="AB59" s="128">
        <f t="shared" si="11"/>
        <v>15318.49</v>
      </c>
      <c r="AC59" s="129">
        <v>15318.49</v>
      </c>
      <c r="AD59" s="134"/>
      <c r="AE59" s="131">
        <f t="shared" si="9"/>
        <v>9435.557074999999</v>
      </c>
      <c r="AF59" s="135">
        <v>9430.659467</v>
      </c>
      <c r="AG59" s="156">
        <v>4.897608</v>
      </c>
      <c r="AH59" s="131">
        <f t="shared" si="10"/>
        <v>0</v>
      </c>
      <c r="AI59" s="100"/>
      <c r="AJ59" s="100"/>
      <c r="AK59" s="91">
        <f t="shared" si="3"/>
        <v>28145.057074999997</v>
      </c>
      <c r="AL59" s="151">
        <f t="shared" si="4"/>
        <v>27328.149466999996</v>
      </c>
      <c r="AM59" s="152">
        <f t="shared" si="5"/>
        <v>816.907608</v>
      </c>
    </row>
    <row r="60" spans="1:39" ht="13.5" hidden="1">
      <c r="A60" s="60" t="s">
        <v>100</v>
      </c>
      <c r="B60" s="56">
        <v>9911.8129790514</v>
      </c>
      <c r="C60" s="56">
        <v>9911.456028</v>
      </c>
      <c r="D60" s="57">
        <v>0.3569510514</v>
      </c>
      <c r="E60" s="58">
        <v>0</v>
      </c>
      <c r="F60" s="58">
        <v>0</v>
      </c>
      <c r="G60" s="58">
        <v>0</v>
      </c>
      <c r="H60" s="59">
        <v>20000</v>
      </c>
      <c r="I60" s="100">
        <v>2772</v>
      </c>
      <c r="J60" s="96">
        <f t="shared" si="6"/>
        <v>218.6283</v>
      </c>
      <c r="K60" s="101">
        <v>196.5655</v>
      </c>
      <c r="L60" s="101">
        <v>22.0628</v>
      </c>
      <c r="M60" s="98">
        <f t="shared" si="7"/>
        <v>9.7185</v>
      </c>
      <c r="N60" s="102">
        <v>8.835</v>
      </c>
      <c r="O60" s="102">
        <v>0.8835</v>
      </c>
      <c r="P60" s="99">
        <v>102028</v>
      </c>
      <c r="Q60" s="109">
        <v>102028</v>
      </c>
      <c r="R60" s="109">
        <v>0</v>
      </c>
      <c r="S60" s="99">
        <v>8835</v>
      </c>
      <c r="T60" s="109">
        <v>8835</v>
      </c>
      <c r="U60" s="109">
        <v>0</v>
      </c>
      <c r="V60" s="99">
        <v>118601</v>
      </c>
      <c r="W60" s="109">
        <v>118601</v>
      </c>
      <c r="X60" s="109">
        <v>0</v>
      </c>
      <c r="Y60" s="99">
        <v>0</v>
      </c>
      <c r="Z60" s="109">
        <v>0</v>
      </c>
      <c r="AA60" s="110">
        <v>0</v>
      </c>
      <c r="AB60" s="128">
        <f t="shared" si="11"/>
        <v>17915.53</v>
      </c>
      <c r="AC60" s="129">
        <v>17915.53</v>
      </c>
      <c r="AD60" s="134"/>
      <c r="AE60" s="131">
        <f t="shared" si="9"/>
        <v>29379.21752</v>
      </c>
      <c r="AF60" s="135">
        <v>29379.21752</v>
      </c>
      <c r="AG60" s="156">
        <v>0</v>
      </c>
      <c r="AH60" s="131">
        <f t="shared" si="10"/>
        <v>0</v>
      </c>
      <c r="AI60" s="100"/>
      <c r="AJ60" s="100"/>
      <c r="AK60" s="91">
        <f t="shared" si="3"/>
        <v>145895.74752</v>
      </c>
      <c r="AL60" s="151">
        <f t="shared" si="4"/>
        <v>145895.74752</v>
      </c>
      <c r="AM60" s="152">
        <f t="shared" si="5"/>
        <v>0</v>
      </c>
    </row>
    <row r="61" spans="1:39" ht="13.5" hidden="1">
      <c r="A61" s="55" t="s">
        <v>101</v>
      </c>
      <c r="B61" s="56">
        <v>16.997949855</v>
      </c>
      <c r="C61" s="56">
        <v>16.9971</v>
      </c>
      <c r="D61" s="57">
        <v>0.000849855</v>
      </c>
      <c r="E61" s="58">
        <v>0</v>
      </c>
      <c r="F61" s="58">
        <v>0</v>
      </c>
      <c r="G61" s="58">
        <v>0</v>
      </c>
      <c r="H61" s="59"/>
      <c r="I61" s="100"/>
      <c r="J61" s="96">
        <f t="shared" si="6"/>
        <v>9.884</v>
      </c>
      <c r="K61" s="101">
        <v>8.884</v>
      </c>
      <c r="L61" s="101">
        <v>1</v>
      </c>
      <c r="M61" s="98">
        <f t="shared" si="7"/>
        <v>0</v>
      </c>
      <c r="N61" s="102">
        <v>0</v>
      </c>
      <c r="O61" s="102">
        <v>0</v>
      </c>
      <c r="P61" s="99">
        <v>10000</v>
      </c>
      <c r="Q61" s="109">
        <v>10000</v>
      </c>
      <c r="R61" s="109">
        <v>0</v>
      </c>
      <c r="S61" s="99">
        <v>0</v>
      </c>
      <c r="T61" s="109">
        <v>0</v>
      </c>
      <c r="U61" s="109">
        <v>0</v>
      </c>
      <c r="V61" s="99">
        <v>0</v>
      </c>
      <c r="W61" s="109">
        <v>0</v>
      </c>
      <c r="X61" s="109">
        <v>0</v>
      </c>
      <c r="Y61" s="99">
        <v>0</v>
      </c>
      <c r="Z61" s="109">
        <v>0</v>
      </c>
      <c r="AA61" s="110">
        <v>0</v>
      </c>
      <c r="AB61" s="128">
        <f t="shared" si="11"/>
        <v>0</v>
      </c>
      <c r="AC61" s="133"/>
      <c r="AD61" s="134"/>
      <c r="AE61" s="131">
        <f t="shared" si="9"/>
        <v>0</v>
      </c>
      <c r="AF61" s="135">
        <v>0</v>
      </c>
      <c r="AG61" s="156">
        <v>0</v>
      </c>
      <c r="AH61" s="131">
        <f t="shared" si="10"/>
        <v>0</v>
      </c>
      <c r="AI61" s="100"/>
      <c r="AJ61" s="100"/>
      <c r="AK61" s="91">
        <f t="shared" si="3"/>
        <v>0</v>
      </c>
      <c r="AL61" s="151">
        <f t="shared" si="4"/>
        <v>0</v>
      </c>
      <c r="AM61" s="152">
        <f t="shared" si="5"/>
        <v>0</v>
      </c>
    </row>
    <row r="62" spans="1:39" ht="13.5" hidden="1">
      <c r="A62" s="60" t="s">
        <v>102</v>
      </c>
      <c r="B62" s="56">
        <v>368.67063261</v>
      </c>
      <c r="C62" s="56">
        <v>368.6522</v>
      </c>
      <c r="D62" s="57">
        <v>0.01843261</v>
      </c>
      <c r="E62" s="58">
        <v>0</v>
      </c>
      <c r="F62" s="58">
        <v>0</v>
      </c>
      <c r="G62" s="58">
        <v>0</v>
      </c>
      <c r="H62" s="59"/>
      <c r="I62" s="100"/>
      <c r="J62" s="96">
        <f t="shared" si="6"/>
        <v>9.884</v>
      </c>
      <c r="K62" s="101">
        <v>8.884</v>
      </c>
      <c r="L62" s="101">
        <v>1</v>
      </c>
      <c r="M62" s="98">
        <f t="shared" si="7"/>
        <v>0</v>
      </c>
      <c r="N62" s="102">
        <v>0</v>
      </c>
      <c r="O62" s="102">
        <v>0</v>
      </c>
      <c r="P62" s="99">
        <v>10000</v>
      </c>
      <c r="Q62" s="109">
        <v>10000</v>
      </c>
      <c r="R62" s="109">
        <v>0</v>
      </c>
      <c r="S62" s="99">
        <v>0</v>
      </c>
      <c r="T62" s="109">
        <v>0</v>
      </c>
      <c r="U62" s="109">
        <v>0</v>
      </c>
      <c r="V62" s="99">
        <v>0</v>
      </c>
      <c r="W62" s="109">
        <v>0</v>
      </c>
      <c r="X62" s="109">
        <v>0</v>
      </c>
      <c r="Y62" s="99">
        <v>0</v>
      </c>
      <c r="Z62" s="109">
        <v>0</v>
      </c>
      <c r="AA62" s="110">
        <v>0</v>
      </c>
      <c r="AB62" s="128">
        <f t="shared" si="11"/>
        <v>0</v>
      </c>
      <c r="AC62" s="133"/>
      <c r="AD62" s="134"/>
      <c r="AE62" s="131">
        <f t="shared" si="9"/>
        <v>4435.69</v>
      </c>
      <c r="AF62" s="135">
        <v>3933.08</v>
      </c>
      <c r="AG62" s="156">
        <v>502.61</v>
      </c>
      <c r="AH62" s="131">
        <f t="shared" si="10"/>
        <v>0</v>
      </c>
      <c r="AI62" s="100"/>
      <c r="AJ62" s="100"/>
      <c r="AK62" s="91">
        <f t="shared" si="3"/>
        <v>4435.69</v>
      </c>
      <c r="AL62" s="151">
        <f t="shared" si="4"/>
        <v>3933.08</v>
      </c>
      <c r="AM62" s="152">
        <f t="shared" si="5"/>
        <v>502.61</v>
      </c>
    </row>
    <row r="63" spans="1:39" ht="13.5" hidden="1">
      <c r="A63" s="55" t="s">
        <v>103</v>
      </c>
      <c r="B63" s="56">
        <v>13623.0506391546</v>
      </c>
      <c r="C63" s="56">
        <v>13622.679692</v>
      </c>
      <c r="D63" s="57">
        <v>0.3709471546</v>
      </c>
      <c r="E63" s="58">
        <v>367.901894175</v>
      </c>
      <c r="F63" s="58">
        <v>367.8835</v>
      </c>
      <c r="G63" s="58">
        <v>0.018394175</v>
      </c>
      <c r="H63" s="59">
        <v>60000</v>
      </c>
      <c r="I63" s="100">
        <v>6204</v>
      </c>
      <c r="J63" s="96">
        <f t="shared" si="6"/>
        <v>260.7894</v>
      </c>
      <c r="K63" s="101">
        <v>234.3005</v>
      </c>
      <c r="L63" s="101">
        <v>26.4889</v>
      </c>
      <c r="M63" s="98">
        <f t="shared" si="7"/>
        <v>3.7</v>
      </c>
      <c r="N63" s="102">
        <v>3.355</v>
      </c>
      <c r="O63" s="102">
        <v>0.345</v>
      </c>
      <c r="P63" s="99">
        <v>179469</v>
      </c>
      <c r="Q63" s="109">
        <v>179469</v>
      </c>
      <c r="R63" s="109">
        <v>0</v>
      </c>
      <c r="S63" s="99">
        <v>0</v>
      </c>
      <c r="T63" s="109">
        <v>0</v>
      </c>
      <c r="U63" s="109">
        <v>0</v>
      </c>
      <c r="V63" s="99">
        <v>83595</v>
      </c>
      <c r="W63" s="109">
        <v>83595</v>
      </c>
      <c r="X63" s="109">
        <v>0</v>
      </c>
      <c r="Y63" s="99">
        <v>3450</v>
      </c>
      <c r="Z63" s="109">
        <v>3450</v>
      </c>
      <c r="AA63" s="110">
        <v>0</v>
      </c>
      <c r="AB63" s="128">
        <f t="shared" si="11"/>
        <v>70000</v>
      </c>
      <c r="AC63" s="129">
        <v>70000</v>
      </c>
      <c r="AD63" s="134"/>
      <c r="AE63" s="131">
        <f t="shared" si="9"/>
        <v>4607.9430957965</v>
      </c>
      <c r="AF63" s="135">
        <v>4607.9430957965</v>
      </c>
      <c r="AG63" s="156">
        <v>0</v>
      </c>
      <c r="AH63" s="131">
        <f t="shared" si="10"/>
        <v>31</v>
      </c>
      <c r="AI63" s="154">
        <v>31</v>
      </c>
      <c r="AJ63" s="100"/>
      <c r="AK63" s="91">
        <f t="shared" si="3"/>
        <v>101621.94309579651</v>
      </c>
      <c r="AL63" s="151">
        <f t="shared" si="4"/>
        <v>98171.94309579651</v>
      </c>
      <c r="AM63" s="152">
        <f t="shared" si="5"/>
        <v>3450</v>
      </c>
    </row>
    <row r="64" spans="1:39" ht="13.5" hidden="1">
      <c r="A64" s="55" t="s">
        <v>104</v>
      </c>
      <c r="B64" s="56">
        <v>425.299363905</v>
      </c>
      <c r="C64" s="56">
        <v>425.2781</v>
      </c>
      <c r="D64" s="57">
        <v>0.021263905</v>
      </c>
      <c r="E64" s="58">
        <v>0</v>
      </c>
      <c r="F64" s="58">
        <v>0</v>
      </c>
      <c r="G64" s="58">
        <v>0</v>
      </c>
      <c r="H64" s="59"/>
      <c r="I64" s="100"/>
      <c r="J64" s="96">
        <f t="shared" si="6"/>
        <v>0.056</v>
      </c>
      <c r="K64" s="101">
        <v>0.05</v>
      </c>
      <c r="L64" s="101">
        <v>0.006</v>
      </c>
      <c r="M64" s="98">
        <f t="shared" si="7"/>
        <v>0</v>
      </c>
      <c r="N64" s="102">
        <v>0</v>
      </c>
      <c r="O64" s="102">
        <v>0</v>
      </c>
      <c r="P64" s="99">
        <v>0</v>
      </c>
      <c r="Q64" s="109">
        <v>0</v>
      </c>
      <c r="R64" s="109">
        <v>0</v>
      </c>
      <c r="S64" s="99">
        <v>0</v>
      </c>
      <c r="T64" s="109">
        <v>0</v>
      </c>
      <c r="U64" s="109">
        <v>0</v>
      </c>
      <c r="V64" s="99">
        <v>55</v>
      </c>
      <c r="W64" s="109">
        <v>55</v>
      </c>
      <c r="X64" s="109">
        <v>0</v>
      </c>
      <c r="Y64" s="99">
        <v>0</v>
      </c>
      <c r="Z64" s="109">
        <v>0</v>
      </c>
      <c r="AA64" s="110">
        <v>0</v>
      </c>
      <c r="AB64" s="128">
        <f t="shared" si="11"/>
        <v>0</v>
      </c>
      <c r="AC64" s="133"/>
      <c r="AD64" s="134"/>
      <c r="AE64" s="131">
        <f t="shared" si="9"/>
        <v>0.82</v>
      </c>
      <c r="AF64" s="135">
        <v>0.82</v>
      </c>
      <c r="AG64" s="156">
        <v>0</v>
      </c>
      <c r="AH64" s="131">
        <f t="shared" si="10"/>
        <v>0</v>
      </c>
      <c r="AI64" s="100"/>
      <c r="AJ64" s="100"/>
      <c r="AK64" s="91">
        <f t="shared" si="3"/>
        <v>55.82</v>
      </c>
      <c r="AL64" s="151">
        <f t="shared" si="4"/>
        <v>55.82</v>
      </c>
      <c r="AM64" s="152">
        <f t="shared" si="5"/>
        <v>0</v>
      </c>
    </row>
    <row r="65" spans="1:39" ht="13.5" hidden="1">
      <c r="A65" s="55" t="s">
        <v>105</v>
      </c>
      <c r="B65" s="56">
        <v>311.79038874</v>
      </c>
      <c r="C65" s="56">
        <v>311.7748</v>
      </c>
      <c r="D65" s="57">
        <v>0.01558874</v>
      </c>
      <c r="E65" s="58">
        <v>0</v>
      </c>
      <c r="F65" s="58">
        <v>0</v>
      </c>
      <c r="G65" s="58">
        <v>0</v>
      </c>
      <c r="H65" s="59"/>
      <c r="I65" s="100"/>
      <c r="J65" s="96">
        <f t="shared" si="6"/>
        <v>0.815</v>
      </c>
      <c r="K65" s="101">
        <v>0.733</v>
      </c>
      <c r="L65" s="101">
        <v>0.082</v>
      </c>
      <c r="M65" s="98">
        <f t="shared" si="7"/>
        <v>0</v>
      </c>
      <c r="N65" s="102">
        <v>0</v>
      </c>
      <c r="O65" s="102">
        <v>0</v>
      </c>
      <c r="P65" s="99">
        <v>0</v>
      </c>
      <c r="Q65" s="109">
        <v>0</v>
      </c>
      <c r="R65" s="109">
        <v>0</v>
      </c>
      <c r="S65" s="99">
        <v>0</v>
      </c>
      <c r="T65" s="109">
        <v>0</v>
      </c>
      <c r="U65" s="109">
        <v>0</v>
      </c>
      <c r="V65" s="99">
        <v>816</v>
      </c>
      <c r="W65" s="109">
        <v>802.024706</v>
      </c>
      <c r="X65" s="109">
        <v>13.975294</v>
      </c>
      <c r="Y65" s="99">
        <v>0</v>
      </c>
      <c r="Z65" s="109">
        <v>0</v>
      </c>
      <c r="AA65" s="110">
        <v>0</v>
      </c>
      <c r="AB65" s="128">
        <f t="shared" si="11"/>
        <v>780.27</v>
      </c>
      <c r="AC65" s="129">
        <v>780.27</v>
      </c>
      <c r="AD65" s="134"/>
      <c r="AE65" s="131">
        <f t="shared" si="9"/>
        <v>0</v>
      </c>
      <c r="AF65" s="135">
        <v>0</v>
      </c>
      <c r="AG65" s="156">
        <v>0</v>
      </c>
      <c r="AH65" s="131">
        <f t="shared" si="10"/>
        <v>0</v>
      </c>
      <c r="AI65" s="100"/>
      <c r="AJ65" s="100"/>
      <c r="AK65" s="91">
        <f t="shared" si="3"/>
        <v>1582.2947060000001</v>
      </c>
      <c r="AL65" s="151">
        <f t="shared" si="4"/>
        <v>1582.2947060000001</v>
      </c>
      <c r="AM65" s="152">
        <f t="shared" si="5"/>
        <v>0</v>
      </c>
    </row>
    <row r="66" spans="1:39" ht="13.5" hidden="1">
      <c r="A66" s="55" t="s">
        <v>106</v>
      </c>
      <c r="B66" s="56">
        <v>14.405420235</v>
      </c>
      <c r="C66" s="56">
        <v>14.4047</v>
      </c>
      <c r="D66" s="57">
        <v>0.000720235</v>
      </c>
      <c r="E66" s="58">
        <v>0</v>
      </c>
      <c r="F66" s="58">
        <v>0</v>
      </c>
      <c r="G66" s="58">
        <v>0</v>
      </c>
      <c r="H66" s="59"/>
      <c r="I66" s="100"/>
      <c r="J66" s="96">
        <f t="shared" si="6"/>
        <v>0</v>
      </c>
      <c r="K66" s="101"/>
      <c r="L66" s="101"/>
      <c r="M66" s="98">
        <f t="shared" si="7"/>
        <v>0</v>
      </c>
      <c r="N66" s="102"/>
      <c r="O66" s="102"/>
      <c r="P66" s="99"/>
      <c r="Q66" s="109"/>
      <c r="R66" s="109"/>
      <c r="S66" s="99"/>
      <c r="T66" s="109"/>
      <c r="U66" s="109"/>
      <c r="V66" s="99"/>
      <c r="W66" s="109"/>
      <c r="X66" s="109"/>
      <c r="Y66" s="99"/>
      <c r="Z66" s="109"/>
      <c r="AA66" s="110"/>
      <c r="AB66" s="128">
        <f t="shared" si="11"/>
        <v>400</v>
      </c>
      <c r="AC66" s="129">
        <v>400</v>
      </c>
      <c r="AD66" s="134"/>
      <c r="AE66" s="131">
        <f t="shared" si="9"/>
        <v>400</v>
      </c>
      <c r="AF66" s="135">
        <v>400</v>
      </c>
      <c r="AG66" s="156">
        <v>0</v>
      </c>
      <c r="AH66" s="131">
        <f t="shared" si="10"/>
        <v>400</v>
      </c>
      <c r="AI66" s="154">
        <v>400</v>
      </c>
      <c r="AJ66" s="100"/>
      <c r="AK66" s="91">
        <f t="shared" si="3"/>
        <v>400</v>
      </c>
      <c r="AL66" s="151">
        <f t="shared" si="4"/>
        <v>400</v>
      </c>
      <c r="AM66" s="152">
        <f t="shared" si="5"/>
        <v>0</v>
      </c>
    </row>
    <row r="67" spans="1:39" ht="13.5" hidden="1">
      <c r="A67" s="60" t="s">
        <v>107</v>
      </c>
      <c r="B67" s="56">
        <v>1404.9304813125</v>
      </c>
      <c r="C67" s="56">
        <v>1404.86025</v>
      </c>
      <c r="D67" s="57">
        <v>0.0702313125</v>
      </c>
      <c r="E67" s="58">
        <v>0</v>
      </c>
      <c r="F67" s="58">
        <v>0</v>
      </c>
      <c r="G67" s="58">
        <v>0</v>
      </c>
      <c r="H67" s="59"/>
      <c r="I67" s="100"/>
      <c r="J67" s="96">
        <f t="shared" si="6"/>
        <v>0</v>
      </c>
      <c r="K67" s="101"/>
      <c r="L67" s="101"/>
      <c r="M67" s="98">
        <f t="shared" si="7"/>
        <v>0</v>
      </c>
      <c r="N67" s="102"/>
      <c r="O67" s="102"/>
      <c r="P67" s="99"/>
      <c r="Q67" s="109"/>
      <c r="R67" s="109"/>
      <c r="S67" s="99"/>
      <c r="T67" s="109"/>
      <c r="U67" s="109"/>
      <c r="V67" s="99"/>
      <c r="W67" s="109"/>
      <c r="X67" s="109"/>
      <c r="Y67" s="99"/>
      <c r="Z67" s="109"/>
      <c r="AA67" s="110"/>
      <c r="AB67" s="128">
        <f t="shared" si="11"/>
        <v>163.57</v>
      </c>
      <c r="AC67" s="129">
        <v>163.57</v>
      </c>
      <c r="AD67" s="134"/>
      <c r="AE67" s="131">
        <f t="shared" si="9"/>
        <v>5.27</v>
      </c>
      <c r="AF67" s="135">
        <v>5.27</v>
      </c>
      <c r="AG67" s="156">
        <v>0</v>
      </c>
      <c r="AH67" s="131">
        <f t="shared" si="10"/>
        <v>0</v>
      </c>
      <c r="AI67" s="100"/>
      <c r="AJ67" s="100"/>
      <c r="AK67" s="91">
        <f t="shared" si="3"/>
        <v>168.84</v>
      </c>
      <c r="AL67" s="151">
        <f t="shared" si="4"/>
        <v>168.84</v>
      </c>
      <c r="AM67" s="152">
        <f t="shared" si="5"/>
        <v>0</v>
      </c>
    </row>
    <row r="68" spans="1:39" ht="13.5" hidden="1">
      <c r="A68" s="60" t="s">
        <v>108</v>
      </c>
      <c r="B68" s="56">
        <v>665.906393655</v>
      </c>
      <c r="C68" s="56">
        <v>665.8731</v>
      </c>
      <c r="D68" s="57">
        <v>0.033293655</v>
      </c>
      <c r="E68" s="58">
        <v>0</v>
      </c>
      <c r="F68" s="58">
        <v>0</v>
      </c>
      <c r="G68" s="58">
        <v>0</v>
      </c>
      <c r="H68" s="59"/>
      <c r="I68" s="100"/>
      <c r="J68" s="96">
        <f t="shared" si="6"/>
        <v>12.6046</v>
      </c>
      <c r="K68" s="101">
        <v>11.3325</v>
      </c>
      <c r="L68" s="101">
        <v>1.2721</v>
      </c>
      <c r="M68" s="98">
        <f t="shared" si="7"/>
        <v>0</v>
      </c>
      <c r="N68" s="102">
        <v>0</v>
      </c>
      <c r="O68" s="102">
        <v>0</v>
      </c>
      <c r="P68" s="99">
        <v>12521</v>
      </c>
      <c r="Q68" s="109">
        <v>12521</v>
      </c>
      <c r="R68" s="109">
        <v>0</v>
      </c>
      <c r="S68" s="99">
        <v>0</v>
      </c>
      <c r="T68" s="109">
        <v>0</v>
      </c>
      <c r="U68" s="109">
        <v>0</v>
      </c>
      <c r="V68" s="99">
        <v>200</v>
      </c>
      <c r="W68" s="109">
        <v>200</v>
      </c>
      <c r="X68" s="109">
        <v>0</v>
      </c>
      <c r="Y68" s="99">
        <v>0</v>
      </c>
      <c r="Z68" s="109">
        <v>0</v>
      </c>
      <c r="AA68" s="110">
        <v>0</v>
      </c>
      <c r="AB68" s="128">
        <f t="shared" si="11"/>
        <v>0</v>
      </c>
      <c r="AC68" s="133"/>
      <c r="AD68" s="134"/>
      <c r="AE68" s="131">
        <f t="shared" si="9"/>
        <v>571.92</v>
      </c>
      <c r="AF68" s="135">
        <v>571.92</v>
      </c>
      <c r="AG68" s="156">
        <v>0</v>
      </c>
      <c r="AH68" s="131">
        <f t="shared" si="10"/>
        <v>0</v>
      </c>
      <c r="AI68" s="100"/>
      <c r="AJ68" s="100"/>
      <c r="AK68" s="91">
        <f t="shared" si="3"/>
        <v>771.92</v>
      </c>
      <c r="AL68" s="151">
        <f t="shared" si="4"/>
        <v>771.92</v>
      </c>
      <c r="AM68" s="152">
        <f t="shared" si="5"/>
        <v>0</v>
      </c>
    </row>
    <row r="69" spans="1:39" ht="13.5" hidden="1">
      <c r="A69" s="60" t="s">
        <v>109</v>
      </c>
      <c r="B69" s="56">
        <v>79.23076134</v>
      </c>
      <c r="C69" s="56">
        <v>79.2268</v>
      </c>
      <c r="D69" s="57">
        <v>0.00396134</v>
      </c>
      <c r="E69" s="58">
        <v>0</v>
      </c>
      <c r="F69" s="58">
        <v>0</v>
      </c>
      <c r="G69" s="58">
        <v>0</v>
      </c>
      <c r="H69" s="59"/>
      <c r="I69" s="100"/>
      <c r="J69" s="96">
        <f t="shared" si="6"/>
        <v>16.733</v>
      </c>
      <c r="K69" s="101">
        <v>15.041</v>
      </c>
      <c r="L69" s="101">
        <v>1.692</v>
      </c>
      <c r="M69" s="98">
        <f t="shared" si="7"/>
        <v>1.6863</v>
      </c>
      <c r="N69" s="102">
        <v>1.533</v>
      </c>
      <c r="O69" s="102">
        <v>0.1533</v>
      </c>
      <c r="P69" s="99">
        <v>16164</v>
      </c>
      <c r="Q69" s="109">
        <v>16164</v>
      </c>
      <c r="R69" s="109">
        <v>0</v>
      </c>
      <c r="S69" s="99">
        <v>0</v>
      </c>
      <c r="T69" s="109">
        <v>0</v>
      </c>
      <c r="U69" s="109">
        <v>0</v>
      </c>
      <c r="V69" s="99">
        <v>758</v>
      </c>
      <c r="W69" s="109">
        <v>758</v>
      </c>
      <c r="X69" s="109">
        <v>0</v>
      </c>
      <c r="Y69" s="99">
        <v>1533</v>
      </c>
      <c r="Z69" s="109">
        <v>1533</v>
      </c>
      <c r="AA69" s="110">
        <v>0</v>
      </c>
      <c r="AB69" s="128">
        <f t="shared" si="11"/>
        <v>31.05</v>
      </c>
      <c r="AC69" s="129">
        <v>31.05</v>
      </c>
      <c r="AD69" s="134"/>
      <c r="AE69" s="131">
        <f t="shared" si="9"/>
        <v>864.921426</v>
      </c>
      <c r="AF69" s="135">
        <v>210.421426</v>
      </c>
      <c r="AG69" s="156">
        <v>654.5</v>
      </c>
      <c r="AH69" s="131">
        <f t="shared" si="10"/>
        <v>63.7</v>
      </c>
      <c r="AI69" s="154">
        <v>63.7</v>
      </c>
      <c r="AJ69" s="100"/>
      <c r="AK69" s="91">
        <f t="shared" si="3"/>
        <v>3123.271426</v>
      </c>
      <c r="AL69" s="151">
        <f t="shared" si="4"/>
        <v>935.7714259999999</v>
      </c>
      <c r="AM69" s="152">
        <f t="shared" si="5"/>
        <v>2187.5</v>
      </c>
    </row>
    <row r="70" spans="1:39" ht="13.5" hidden="1">
      <c r="A70" s="60" t="s">
        <v>110</v>
      </c>
      <c r="B70" s="56">
        <v>356.3982690225</v>
      </c>
      <c r="C70" s="56">
        <v>356.38045</v>
      </c>
      <c r="D70" s="57">
        <v>0.0178190225</v>
      </c>
      <c r="E70" s="58">
        <v>0</v>
      </c>
      <c r="F70" s="58">
        <v>0</v>
      </c>
      <c r="G70" s="58">
        <v>0</v>
      </c>
      <c r="H70" s="59"/>
      <c r="I70" s="100"/>
      <c r="J70" s="96">
        <f t="shared" si="6"/>
        <v>13.1412</v>
      </c>
      <c r="K70" s="101">
        <v>11.812</v>
      </c>
      <c r="L70" s="101">
        <v>1.3292</v>
      </c>
      <c r="M70" s="98">
        <f t="shared" si="7"/>
        <v>0</v>
      </c>
      <c r="N70" s="102">
        <v>0</v>
      </c>
      <c r="O70" s="102">
        <v>0</v>
      </c>
      <c r="P70" s="99">
        <v>12992</v>
      </c>
      <c r="Q70" s="109">
        <v>12992</v>
      </c>
      <c r="R70" s="109">
        <v>0</v>
      </c>
      <c r="S70" s="99">
        <v>0</v>
      </c>
      <c r="T70" s="109">
        <v>0</v>
      </c>
      <c r="U70" s="109">
        <v>0</v>
      </c>
      <c r="V70" s="99">
        <v>303</v>
      </c>
      <c r="W70" s="109">
        <v>303</v>
      </c>
      <c r="X70" s="109">
        <v>0</v>
      </c>
      <c r="Y70" s="99">
        <v>0</v>
      </c>
      <c r="Z70" s="109">
        <v>0</v>
      </c>
      <c r="AA70" s="110">
        <v>0</v>
      </c>
      <c r="AB70" s="128">
        <f t="shared" si="11"/>
        <v>0</v>
      </c>
      <c r="AC70" s="133"/>
      <c r="AD70" s="134"/>
      <c r="AE70" s="131">
        <f t="shared" si="9"/>
        <v>1140.33</v>
      </c>
      <c r="AF70" s="135">
        <v>1140.33</v>
      </c>
      <c r="AG70" s="156">
        <v>0</v>
      </c>
      <c r="AH70" s="131">
        <f t="shared" si="10"/>
        <v>0</v>
      </c>
      <c r="AI70" s="100"/>
      <c r="AJ70" s="100"/>
      <c r="AK70" s="91">
        <f t="shared" si="3"/>
        <v>1443.33</v>
      </c>
      <c r="AL70" s="151">
        <f t="shared" si="4"/>
        <v>1443.33</v>
      </c>
      <c r="AM70" s="152">
        <f t="shared" si="5"/>
        <v>0</v>
      </c>
    </row>
    <row r="71" spans="1:39" ht="13.5" hidden="1">
      <c r="A71" s="60" t="s">
        <v>111</v>
      </c>
      <c r="B71" s="56">
        <v>279.616080105</v>
      </c>
      <c r="C71" s="56">
        <v>279.6021</v>
      </c>
      <c r="D71" s="57">
        <v>0.013980105</v>
      </c>
      <c r="E71" s="58">
        <v>0</v>
      </c>
      <c r="F71" s="58">
        <v>0</v>
      </c>
      <c r="G71" s="58">
        <v>0</v>
      </c>
      <c r="H71" s="59"/>
      <c r="I71" s="100"/>
      <c r="J71" s="96">
        <f t="shared" si="6"/>
        <v>12.3767</v>
      </c>
      <c r="K71" s="101">
        <v>11.1245</v>
      </c>
      <c r="L71" s="101">
        <v>1.2522</v>
      </c>
      <c r="M71" s="98">
        <f t="shared" si="7"/>
        <v>0</v>
      </c>
      <c r="N71" s="102">
        <v>0</v>
      </c>
      <c r="O71" s="102">
        <v>0</v>
      </c>
      <c r="P71" s="99">
        <v>12522</v>
      </c>
      <c r="Q71" s="109">
        <v>12522</v>
      </c>
      <c r="R71" s="109">
        <v>0</v>
      </c>
      <c r="S71" s="99">
        <v>0</v>
      </c>
      <c r="T71" s="109">
        <v>0</v>
      </c>
      <c r="U71" s="109">
        <v>0</v>
      </c>
      <c r="V71" s="99">
        <v>0</v>
      </c>
      <c r="W71" s="109">
        <v>0</v>
      </c>
      <c r="X71" s="109">
        <v>0</v>
      </c>
      <c r="Y71" s="99">
        <v>0</v>
      </c>
      <c r="Z71" s="109">
        <v>0</v>
      </c>
      <c r="AA71" s="110">
        <v>0</v>
      </c>
      <c r="AB71" s="128">
        <f t="shared" si="11"/>
        <v>0</v>
      </c>
      <c r="AC71" s="133"/>
      <c r="AD71" s="134"/>
      <c r="AE71" s="131">
        <f t="shared" si="9"/>
        <v>0</v>
      </c>
      <c r="AF71" s="135">
        <v>0</v>
      </c>
      <c r="AG71" s="156">
        <v>0</v>
      </c>
      <c r="AH71" s="131">
        <f t="shared" si="10"/>
        <v>0</v>
      </c>
      <c r="AI71" s="100"/>
      <c r="AJ71" s="100"/>
      <c r="AK71" s="91">
        <f t="shared" si="3"/>
        <v>0</v>
      </c>
      <c r="AL71" s="151">
        <f t="shared" si="4"/>
        <v>0</v>
      </c>
      <c r="AM71" s="152">
        <f t="shared" si="5"/>
        <v>0</v>
      </c>
    </row>
    <row r="72" spans="1:39" ht="13.5" hidden="1">
      <c r="A72" s="55" t="s">
        <v>112</v>
      </c>
      <c r="B72" s="56">
        <v>800.824939245</v>
      </c>
      <c r="C72" s="56">
        <v>800.7849</v>
      </c>
      <c r="D72" s="57">
        <v>0.040039245</v>
      </c>
      <c r="E72" s="58">
        <v>0</v>
      </c>
      <c r="F72" s="58">
        <v>0</v>
      </c>
      <c r="G72" s="58">
        <v>0</v>
      </c>
      <c r="H72" s="59"/>
      <c r="I72" s="100"/>
      <c r="J72" s="96">
        <f t="shared" si="6"/>
        <v>35.120400000000004</v>
      </c>
      <c r="K72" s="101">
        <v>31.6065</v>
      </c>
      <c r="L72" s="101">
        <v>3.5139</v>
      </c>
      <c r="M72" s="98">
        <f t="shared" si="7"/>
        <v>0</v>
      </c>
      <c r="N72" s="102">
        <v>0</v>
      </c>
      <c r="O72" s="102">
        <v>0</v>
      </c>
      <c r="P72" s="99">
        <v>33049</v>
      </c>
      <c r="Q72" s="109">
        <v>33049</v>
      </c>
      <c r="R72" s="109">
        <v>0</v>
      </c>
      <c r="S72" s="99">
        <v>0</v>
      </c>
      <c r="T72" s="109">
        <v>0</v>
      </c>
      <c r="U72" s="109">
        <v>0</v>
      </c>
      <c r="V72" s="99">
        <v>2091</v>
      </c>
      <c r="W72" s="109">
        <v>2091</v>
      </c>
      <c r="X72" s="109">
        <v>0</v>
      </c>
      <c r="Y72" s="99">
        <v>0</v>
      </c>
      <c r="Z72" s="109">
        <v>0</v>
      </c>
      <c r="AA72" s="110">
        <v>0</v>
      </c>
      <c r="AB72" s="128">
        <f t="shared" si="11"/>
        <v>1982.02</v>
      </c>
      <c r="AC72" s="129">
        <v>1982.02</v>
      </c>
      <c r="AD72" s="134"/>
      <c r="AE72" s="131">
        <f t="shared" si="9"/>
        <v>1292.70368</v>
      </c>
      <c r="AF72" s="135">
        <v>1292.70368</v>
      </c>
      <c r="AG72" s="156">
        <v>0</v>
      </c>
      <c r="AH72" s="131">
        <f t="shared" si="10"/>
        <v>0</v>
      </c>
      <c r="AI72" s="100"/>
      <c r="AJ72" s="100"/>
      <c r="AK72" s="91">
        <f t="shared" si="3"/>
        <v>5365.72368</v>
      </c>
      <c r="AL72" s="151">
        <f t="shared" si="4"/>
        <v>5365.72368</v>
      </c>
      <c r="AM72" s="152">
        <f t="shared" si="5"/>
        <v>0</v>
      </c>
    </row>
    <row r="73" spans="1:39" ht="13.5" hidden="1">
      <c r="A73" s="60" t="s">
        <v>113</v>
      </c>
      <c r="B73" s="56">
        <v>7751.6204674225</v>
      </c>
      <c r="C73" s="56">
        <v>7751.39775</v>
      </c>
      <c r="D73" s="57">
        <v>0.2227174225</v>
      </c>
      <c r="E73" s="58">
        <v>337.64188125</v>
      </c>
      <c r="F73" s="58">
        <v>337.625</v>
      </c>
      <c r="G73" s="58">
        <v>0.01688125</v>
      </c>
      <c r="H73" s="59">
        <v>35000</v>
      </c>
      <c r="I73" s="100">
        <v>3298</v>
      </c>
      <c r="J73" s="96">
        <f t="shared" si="6"/>
        <v>162.689</v>
      </c>
      <c r="K73" s="101">
        <v>146.203</v>
      </c>
      <c r="L73" s="101">
        <v>16.486</v>
      </c>
      <c r="M73" s="98">
        <f t="shared" si="7"/>
        <v>5.5</v>
      </c>
      <c r="N73" s="102">
        <v>5</v>
      </c>
      <c r="O73" s="102">
        <v>0.5</v>
      </c>
      <c r="P73" s="99">
        <v>115141</v>
      </c>
      <c r="Q73" s="109">
        <v>115141</v>
      </c>
      <c r="R73" s="109">
        <v>0</v>
      </c>
      <c r="S73" s="99">
        <v>0</v>
      </c>
      <c r="T73" s="109">
        <v>0</v>
      </c>
      <c r="U73" s="109">
        <v>0</v>
      </c>
      <c r="V73" s="99">
        <v>49719</v>
      </c>
      <c r="W73" s="109">
        <v>49719</v>
      </c>
      <c r="X73" s="109">
        <v>0</v>
      </c>
      <c r="Y73" s="99">
        <v>5000</v>
      </c>
      <c r="Z73" s="109">
        <v>5000</v>
      </c>
      <c r="AA73" s="110">
        <v>0</v>
      </c>
      <c r="AB73" s="128">
        <f t="shared" si="11"/>
        <v>26313</v>
      </c>
      <c r="AC73" s="129">
        <v>26313</v>
      </c>
      <c r="AD73" s="134"/>
      <c r="AE73" s="131">
        <f t="shared" si="9"/>
        <v>556.187328</v>
      </c>
      <c r="AF73" s="135">
        <v>556.187328</v>
      </c>
      <c r="AG73" s="156">
        <v>0</v>
      </c>
      <c r="AH73" s="131">
        <f t="shared" si="10"/>
        <v>0</v>
      </c>
      <c r="AI73" s="100"/>
      <c r="AJ73" s="100"/>
      <c r="AK73" s="91">
        <f t="shared" si="3"/>
        <v>46588.187328</v>
      </c>
      <c r="AL73" s="151">
        <f t="shared" si="4"/>
        <v>41588.187328</v>
      </c>
      <c r="AM73" s="152">
        <f t="shared" si="5"/>
        <v>5000</v>
      </c>
    </row>
    <row r="74" spans="1:39" ht="13.5" hidden="1">
      <c r="A74" s="60" t="s">
        <v>114</v>
      </c>
      <c r="B74" s="56">
        <v>419.6054432232</v>
      </c>
      <c r="C74" s="56">
        <v>419.584464</v>
      </c>
      <c r="D74" s="57">
        <v>0.0209792232</v>
      </c>
      <c r="E74" s="58">
        <v>0</v>
      </c>
      <c r="F74" s="58">
        <v>0</v>
      </c>
      <c r="G74" s="58">
        <v>0</v>
      </c>
      <c r="H74" s="59"/>
      <c r="I74" s="100"/>
      <c r="J74" s="96">
        <f t="shared" si="6"/>
        <v>20.332300000000004</v>
      </c>
      <c r="K74" s="101">
        <v>18.234</v>
      </c>
      <c r="L74" s="101">
        <v>2.0983</v>
      </c>
      <c r="M74" s="98">
        <f t="shared" si="7"/>
        <v>0</v>
      </c>
      <c r="N74" s="102">
        <v>0</v>
      </c>
      <c r="O74" s="102">
        <v>0</v>
      </c>
      <c r="P74" s="99">
        <v>20983</v>
      </c>
      <c r="Q74" s="109">
        <v>20983</v>
      </c>
      <c r="R74" s="109">
        <v>0</v>
      </c>
      <c r="S74" s="99">
        <v>0</v>
      </c>
      <c r="T74" s="109">
        <v>0</v>
      </c>
      <c r="U74" s="109">
        <v>0</v>
      </c>
      <c r="V74" s="99">
        <v>0</v>
      </c>
      <c r="W74" s="109">
        <v>0</v>
      </c>
      <c r="X74" s="109">
        <v>0</v>
      </c>
      <c r="Y74" s="99">
        <v>0</v>
      </c>
      <c r="Z74" s="109">
        <v>0</v>
      </c>
      <c r="AA74" s="110">
        <v>0</v>
      </c>
      <c r="AB74" s="128">
        <f t="shared" si="11"/>
        <v>0</v>
      </c>
      <c r="AC74" s="133"/>
      <c r="AD74" s="134"/>
      <c r="AE74" s="131">
        <f aca="true" t="shared" si="12" ref="AE74:AE107">AF74+AG74</f>
        <v>0</v>
      </c>
      <c r="AF74" s="135">
        <v>0</v>
      </c>
      <c r="AG74" s="156">
        <v>0</v>
      </c>
      <c r="AH74" s="131">
        <f aca="true" t="shared" si="13" ref="AH74:AH107">AI74+AJ74</f>
        <v>0</v>
      </c>
      <c r="AI74" s="100"/>
      <c r="AJ74" s="100"/>
      <c r="AK74" s="91">
        <f aca="true" t="shared" si="14" ref="AK74:AK107">AL74+AM74</f>
        <v>0</v>
      </c>
      <c r="AL74" s="151">
        <f aca="true" t="shared" si="15" ref="AL74:AL107">W74+AC74+AF74-AI74-H74</f>
        <v>0</v>
      </c>
      <c r="AM74" s="152">
        <f aca="true" t="shared" si="16" ref="AM74:AM107">Z74+AD74+AG74-AJ74</f>
        <v>0</v>
      </c>
    </row>
    <row r="75" spans="1:39" ht="13.5" hidden="1">
      <c r="A75" s="55" t="s">
        <v>115</v>
      </c>
      <c r="B75" s="56">
        <v>14019.8507231963</v>
      </c>
      <c r="C75" s="56">
        <v>14019.379525</v>
      </c>
      <c r="D75" s="57">
        <v>0.47119819625</v>
      </c>
      <c r="E75" s="58">
        <v>338.6195801325</v>
      </c>
      <c r="F75" s="58">
        <v>338.60265</v>
      </c>
      <c r="G75" s="58">
        <v>0.0169301325</v>
      </c>
      <c r="H75" s="59">
        <v>65000</v>
      </c>
      <c r="I75" s="100">
        <v>5758</v>
      </c>
      <c r="J75" s="96">
        <f aca="true" t="shared" si="17" ref="J75:J107">K75+L75</f>
        <v>363.6191</v>
      </c>
      <c r="K75" s="101">
        <v>326.977</v>
      </c>
      <c r="L75" s="101">
        <v>36.6421</v>
      </c>
      <c r="M75" s="98">
        <f aca="true" t="shared" si="18" ref="M75:M107">N75+O75</f>
        <v>104.69030000000001</v>
      </c>
      <c r="N75" s="102">
        <v>95.173</v>
      </c>
      <c r="O75" s="102">
        <v>9.5173</v>
      </c>
      <c r="P75" s="99">
        <v>225461</v>
      </c>
      <c r="Q75" s="109">
        <v>225461</v>
      </c>
      <c r="R75" s="109">
        <v>0</v>
      </c>
      <c r="S75" s="99">
        <v>84873</v>
      </c>
      <c r="T75" s="109">
        <v>84873</v>
      </c>
      <c r="U75" s="109">
        <v>0</v>
      </c>
      <c r="V75" s="99">
        <v>70957</v>
      </c>
      <c r="W75" s="109">
        <v>70957</v>
      </c>
      <c r="X75" s="109">
        <v>0</v>
      </c>
      <c r="Y75" s="99">
        <v>10300</v>
      </c>
      <c r="Z75" s="109">
        <v>10300</v>
      </c>
      <c r="AA75" s="110">
        <v>0</v>
      </c>
      <c r="AB75" s="128">
        <f t="shared" si="11"/>
        <v>416.72</v>
      </c>
      <c r="AC75" s="129">
        <v>416.72</v>
      </c>
      <c r="AD75" s="134"/>
      <c r="AE75" s="131">
        <f t="shared" si="12"/>
        <v>3421.818385</v>
      </c>
      <c r="AF75" s="135">
        <v>3253.318385</v>
      </c>
      <c r="AG75" s="156">
        <v>168.5</v>
      </c>
      <c r="AH75" s="131">
        <f t="shared" si="13"/>
        <v>188.5</v>
      </c>
      <c r="AI75" s="154">
        <v>20</v>
      </c>
      <c r="AJ75" s="154">
        <v>168.5</v>
      </c>
      <c r="AK75" s="91">
        <f t="shared" si="14"/>
        <v>19907.038385000007</v>
      </c>
      <c r="AL75" s="151">
        <f t="shared" si="15"/>
        <v>9607.038385000007</v>
      </c>
      <c r="AM75" s="152">
        <f t="shared" si="16"/>
        <v>10300</v>
      </c>
    </row>
    <row r="76" spans="1:39" ht="13.5" hidden="1">
      <c r="A76" s="60" t="s">
        <v>116</v>
      </c>
      <c r="B76" s="56">
        <v>2279.25032107</v>
      </c>
      <c r="C76" s="56">
        <v>2279.1364</v>
      </c>
      <c r="D76" s="57">
        <v>0.11392107</v>
      </c>
      <c r="E76" s="58">
        <v>0</v>
      </c>
      <c r="F76" s="58">
        <v>0</v>
      </c>
      <c r="G76" s="58">
        <v>0</v>
      </c>
      <c r="H76" s="59"/>
      <c r="I76" s="100"/>
      <c r="J76" s="96">
        <f t="shared" si="17"/>
        <v>29.7358</v>
      </c>
      <c r="K76" s="101">
        <v>26.7455</v>
      </c>
      <c r="L76" s="101">
        <v>2.9903</v>
      </c>
      <c r="M76" s="98">
        <f t="shared" si="18"/>
        <v>0</v>
      </c>
      <c r="N76" s="102">
        <v>0</v>
      </c>
      <c r="O76" s="102">
        <v>0</v>
      </c>
      <c r="P76" s="99">
        <v>12203</v>
      </c>
      <c r="Q76" s="109">
        <v>12203</v>
      </c>
      <c r="R76" s="109">
        <v>0</v>
      </c>
      <c r="S76" s="99">
        <v>0</v>
      </c>
      <c r="T76" s="109">
        <v>0</v>
      </c>
      <c r="U76" s="109">
        <v>0</v>
      </c>
      <c r="V76" s="99">
        <v>17704</v>
      </c>
      <c r="W76" s="109">
        <v>17704</v>
      </c>
      <c r="X76" s="109">
        <v>0</v>
      </c>
      <c r="Y76" s="99">
        <v>0</v>
      </c>
      <c r="Z76" s="109">
        <v>0</v>
      </c>
      <c r="AA76" s="110">
        <v>0</v>
      </c>
      <c r="AB76" s="128">
        <f t="shared" si="11"/>
        <v>0</v>
      </c>
      <c r="AC76" s="133"/>
      <c r="AD76" s="134"/>
      <c r="AE76" s="131">
        <f t="shared" si="12"/>
        <v>2089.112196</v>
      </c>
      <c r="AF76" s="135">
        <v>2089.112196</v>
      </c>
      <c r="AG76" s="156">
        <v>0</v>
      </c>
      <c r="AH76" s="131">
        <f t="shared" si="13"/>
        <v>27.59</v>
      </c>
      <c r="AI76" s="154">
        <v>27.59</v>
      </c>
      <c r="AJ76" s="100"/>
      <c r="AK76" s="91">
        <f t="shared" si="14"/>
        <v>19765.522196</v>
      </c>
      <c r="AL76" s="151">
        <f t="shared" si="15"/>
        <v>19765.522196</v>
      </c>
      <c r="AM76" s="152">
        <f t="shared" si="16"/>
        <v>0</v>
      </c>
    </row>
    <row r="77" spans="1:39" ht="13.5" hidden="1">
      <c r="A77" s="60" t="s">
        <v>117</v>
      </c>
      <c r="B77" s="56">
        <v>1024.327513815</v>
      </c>
      <c r="C77" s="56">
        <v>1024.2763</v>
      </c>
      <c r="D77" s="57">
        <v>0.051213815</v>
      </c>
      <c r="E77" s="58">
        <v>0</v>
      </c>
      <c r="F77" s="58">
        <v>0</v>
      </c>
      <c r="G77" s="58">
        <v>0</v>
      </c>
      <c r="H77" s="59"/>
      <c r="I77" s="100"/>
      <c r="J77" s="96">
        <f t="shared" si="17"/>
        <v>17.7552</v>
      </c>
      <c r="K77" s="101">
        <v>15.965</v>
      </c>
      <c r="L77" s="101">
        <v>1.7902</v>
      </c>
      <c r="M77" s="98">
        <f t="shared" si="18"/>
        <v>0</v>
      </c>
      <c r="N77" s="102">
        <v>0</v>
      </c>
      <c r="O77" s="102">
        <v>0</v>
      </c>
      <c r="P77" s="99">
        <v>11972</v>
      </c>
      <c r="Q77" s="109">
        <v>11972</v>
      </c>
      <c r="R77" s="109">
        <v>0</v>
      </c>
      <c r="S77" s="99">
        <v>0</v>
      </c>
      <c r="T77" s="109">
        <v>0</v>
      </c>
      <c r="U77" s="109">
        <v>0</v>
      </c>
      <c r="V77" s="99">
        <v>5934</v>
      </c>
      <c r="W77" s="109">
        <v>5934</v>
      </c>
      <c r="X77" s="109">
        <v>0</v>
      </c>
      <c r="Y77" s="99">
        <v>0</v>
      </c>
      <c r="Z77" s="109">
        <v>0</v>
      </c>
      <c r="AA77" s="110">
        <v>0</v>
      </c>
      <c r="AB77" s="128">
        <f t="shared" si="11"/>
        <v>0</v>
      </c>
      <c r="AC77" s="133"/>
      <c r="AD77" s="134"/>
      <c r="AE77" s="131">
        <f t="shared" si="12"/>
        <v>2609.33</v>
      </c>
      <c r="AF77" s="135">
        <v>2609.33</v>
      </c>
      <c r="AG77" s="156">
        <v>0</v>
      </c>
      <c r="AH77" s="131">
        <f t="shared" si="13"/>
        <v>0</v>
      </c>
      <c r="AI77" s="100"/>
      <c r="AJ77" s="100"/>
      <c r="AK77" s="91">
        <f t="shared" si="14"/>
        <v>8543.33</v>
      </c>
      <c r="AL77" s="151">
        <f t="shared" si="15"/>
        <v>8543.33</v>
      </c>
      <c r="AM77" s="152">
        <f t="shared" si="16"/>
        <v>0</v>
      </c>
    </row>
    <row r="78" spans="1:39" ht="13.5" hidden="1">
      <c r="A78" s="60" t="s">
        <v>118</v>
      </c>
      <c r="B78" s="56">
        <v>1802.6244409675</v>
      </c>
      <c r="C78" s="56">
        <v>1802.53435</v>
      </c>
      <c r="D78" s="57">
        <v>0.0900909675</v>
      </c>
      <c r="E78" s="58">
        <v>0</v>
      </c>
      <c r="F78" s="58">
        <v>0</v>
      </c>
      <c r="G78" s="58">
        <v>0</v>
      </c>
      <c r="H78" s="59"/>
      <c r="I78" s="100"/>
      <c r="J78" s="96">
        <f t="shared" si="17"/>
        <v>44.8862</v>
      </c>
      <c r="K78" s="101">
        <v>40.409</v>
      </c>
      <c r="L78" s="101">
        <v>4.4772</v>
      </c>
      <c r="M78" s="98">
        <f t="shared" si="18"/>
        <v>12.538899999999998</v>
      </c>
      <c r="N78" s="102">
        <v>11.399</v>
      </c>
      <c r="O78" s="102">
        <v>1.1399</v>
      </c>
      <c r="P78" s="99">
        <v>14495</v>
      </c>
      <c r="Q78" s="109">
        <v>14495</v>
      </c>
      <c r="R78" s="109">
        <v>0</v>
      </c>
      <c r="S78" s="99">
        <v>0</v>
      </c>
      <c r="T78" s="109">
        <v>0</v>
      </c>
      <c r="U78" s="109">
        <v>0</v>
      </c>
      <c r="V78" s="99">
        <v>30275</v>
      </c>
      <c r="W78" s="109">
        <v>30275</v>
      </c>
      <c r="X78" s="109">
        <v>0</v>
      </c>
      <c r="Y78" s="99">
        <v>11399</v>
      </c>
      <c r="Z78" s="109">
        <v>11399</v>
      </c>
      <c r="AA78" s="110">
        <v>0</v>
      </c>
      <c r="AB78" s="128">
        <f t="shared" si="11"/>
        <v>0</v>
      </c>
      <c r="AC78" s="133"/>
      <c r="AD78" s="134"/>
      <c r="AE78" s="131">
        <f t="shared" si="12"/>
        <v>5858.072706</v>
      </c>
      <c r="AF78" s="135">
        <v>5857.072706</v>
      </c>
      <c r="AG78" s="156">
        <v>1</v>
      </c>
      <c r="AH78" s="131">
        <f t="shared" si="13"/>
        <v>0</v>
      </c>
      <c r="AI78" s="100"/>
      <c r="AJ78" s="100"/>
      <c r="AK78" s="91">
        <f t="shared" si="14"/>
        <v>47532.072706</v>
      </c>
      <c r="AL78" s="151">
        <f t="shared" si="15"/>
        <v>36132.072706</v>
      </c>
      <c r="AM78" s="152">
        <f t="shared" si="16"/>
        <v>11400</v>
      </c>
    </row>
    <row r="79" spans="1:39" ht="13.5" hidden="1">
      <c r="A79" s="60" t="s">
        <v>119</v>
      </c>
      <c r="B79" s="56">
        <v>1365.297961485</v>
      </c>
      <c r="C79" s="56">
        <v>1365.2297</v>
      </c>
      <c r="D79" s="57">
        <v>0.068261485</v>
      </c>
      <c r="E79" s="58">
        <v>0</v>
      </c>
      <c r="F79" s="58">
        <v>0</v>
      </c>
      <c r="G79" s="58">
        <v>0</v>
      </c>
      <c r="H79" s="59"/>
      <c r="I79" s="100"/>
      <c r="J79" s="96">
        <f t="shared" si="17"/>
        <v>49.1372</v>
      </c>
      <c r="K79" s="101">
        <v>44.2025</v>
      </c>
      <c r="L79" s="101">
        <v>4.9347</v>
      </c>
      <c r="M79" s="98">
        <f t="shared" si="18"/>
        <v>0</v>
      </c>
      <c r="N79" s="102">
        <v>0</v>
      </c>
      <c r="O79" s="102">
        <v>0</v>
      </c>
      <c r="P79" s="99">
        <v>19210</v>
      </c>
      <c r="Q79" s="109">
        <v>13438.89772</v>
      </c>
      <c r="R79" s="109">
        <v>5771.10228</v>
      </c>
      <c r="S79" s="99">
        <v>0</v>
      </c>
      <c r="T79" s="109">
        <v>0</v>
      </c>
      <c r="U79" s="109">
        <v>0</v>
      </c>
      <c r="V79" s="99">
        <v>30138</v>
      </c>
      <c r="W79" s="109">
        <v>30065</v>
      </c>
      <c r="X79" s="109">
        <v>73</v>
      </c>
      <c r="Y79" s="99">
        <v>0</v>
      </c>
      <c r="Z79" s="109">
        <v>0</v>
      </c>
      <c r="AA79" s="110">
        <v>0</v>
      </c>
      <c r="AB79" s="128">
        <f t="shared" si="11"/>
        <v>0</v>
      </c>
      <c r="AC79" s="133"/>
      <c r="AD79" s="134"/>
      <c r="AE79" s="131">
        <f t="shared" si="12"/>
        <v>23314.269173</v>
      </c>
      <c r="AF79" s="135">
        <v>23314.269173</v>
      </c>
      <c r="AG79" s="156">
        <v>0</v>
      </c>
      <c r="AH79" s="131">
        <f t="shared" si="13"/>
        <v>0</v>
      </c>
      <c r="AI79" s="100"/>
      <c r="AJ79" s="100"/>
      <c r="AK79" s="91">
        <f t="shared" si="14"/>
        <v>53379.269173</v>
      </c>
      <c r="AL79" s="151">
        <f t="shared" si="15"/>
        <v>53379.269173</v>
      </c>
      <c r="AM79" s="152">
        <f t="shared" si="16"/>
        <v>0</v>
      </c>
    </row>
    <row r="80" spans="1:39" ht="13.5" hidden="1">
      <c r="A80" s="60" t="s">
        <v>120</v>
      </c>
      <c r="B80" s="56">
        <v>3834.701625495</v>
      </c>
      <c r="C80" s="56">
        <v>3834.5099</v>
      </c>
      <c r="D80" s="57">
        <v>0.191725495</v>
      </c>
      <c r="E80" s="58">
        <v>0</v>
      </c>
      <c r="F80" s="58">
        <v>0</v>
      </c>
      <c r="G80" s="58">
        <v>0</v>
      </c>
      <c r="H80" s="59"/>
      <c r="I80" s="100"/>
      <c r="J80" s="96">
        <f t="shared" si="17"/>
        <v>69.52199999999999</v>
      </c>
      <c r="K80" s="101">
        <v>62.4995</v>
      </c>
      <c r="L80" s="101">
        <v>7.0225</v>
      </c>
      <c r="M80" s="98">
        <f t="shared" si="18"/>
        <v>0</v>
      </c>
      <c r="N80" s="102">
        <v>0</v>
      </c>
      <c r="O80" s="102">
        <v>0</v>
      </c>
      <c r="P80" s="99">
        <v>35225</v>
      </c>
      <c r="Q80" s="109">
        <v>35225</v>
      </c>
      <c r="R80" s="109">
        <v>0</v>
      </c>
      <c r="S80" s="99">
        <v>0</v>
      </c>
      <c r="T80" s="109">
        <v>0</v>
      </c>
      <c r="U80" s="109">
        <v>0</v>
      </c>
      <c r="V80" s="99">
        <v>32732.418598</v>
      </c>
      <c r="W80" s="109">
        <v>32732.418598</v>
      </c>
      <c r="X80" s="109">
        <v>0</v>
      </c>
      <c r="Y80" s="99">
        <v>0</v>
      </c>
      <c r="Z80" s="109">
        <v>0</v>
      </c>
      <c r="AA80" s="110">
        <v>0</v>
      </c>
      <c r="AB80" s="128">
        <f t="shared" si="11"/>
        <v>0</v>
      </c>
      <c r="AC80" s="133"/>
      <c r="AD80" s="134"/>
      <c r="AE80" s="131">
        <f t="shared" si="12"/>
        <v>0</v>
      </c>
      <c r="AF80" s="135">
        <v>0</v>
      </c>
      <c r="AG80" s="156">
        <v>0</v>
      </c>
      <c r="AH80" s="131">
        <f t="shared" si="13"/>
        <v>0</v>
      </c>
      <c r="AI80" s="100"/>
      <c r="AJ80" s="100"/>
      <c r="AK80" s="91">
        <f t="shared" si="14"/>
        <v>32732.418598</v>
      </c>
      <c r="AL80" s="151">
        <f t="shared" si="15"/>
        <v>32732.418598</v>
      </c>
      <c r="AM80" s="152">
        <f t="shared" si="16"/>
        <v>0</v>
      </c>
    </row>
    <row r="81" spans="1:39" ht="13.5" hidden="1">
      <c r="A81" s="55" t="s">
        <v>121</v>
      </c>
      <c r="B81" s="56">
        <v>4853.1187259454</v>
      </c>
      <c r="C81" s="56">
        <v>4852.988908</v>
      </c>
      <c r="D81" s="57">
        <v>0.1298179454</v>
      </c>
      <c r="E81" s="58">
        <v>337.912194765</v>
      </c>
      <c r="F81" s="58">
        <v>337.8953</v>
      </c>
      <c r="G81" s="58">
        <v>0.016894765</v>
      </c>
      <c r="H81" s="59">
        <v>30000</v>
      </c>
      <c r="I81" s="100">
        <v>2256</v>
      </c>
      <c r="J81" s="96">
        <f t="shared" si="17"/>
        <v>58.2465</v>
      </c>
      <c r="K81" s="101">
        <v>52.3925</v>
      </c>
      <c r="L81" s="101">
        <v>5.854</v>
      </c>
      <c r="M81" s="98">
        <f t="shared" si="18"/>
        <v>0.08599999999999765</v>
      </c>
      <c r="N81" s="102">
        <v>0.0769999999999982</v>
      </c>
      <c r="O81" s="102">
        <v>0.00899999999999945</v>
      </c>
      <c r="P81" s="99">
        <v>0</v>
      </c>
      <c r="Q81" s="109">
        <v>0</v>
      </c>
      <c r="R81" s="109">
        <v>0</v>
      </c>
      <c r="S81" s="99">
        <v>0</v>
      </c>
      <c r="T81" s="109">
        <v>0</v>
      </c>
      <c r="U81" s="109">
        <v>0</v>
      </c>
      <c r="V81" s="99">
        <v>61686</v>
      </c>
      <c r="W81" s="109">
        <v>61685.9984</v>
      </c>
      <c r="X81" s="109">
        <v>0.0016</v>
      </c>
      <c r="Y81" s="99">
        <v>85</v>
      </c>
      <c r="Z81" s="109">
        <v>85</v>
      </c>
      <c r="AA81" s="110">
        <v>0</v>
      </c>
      <c r="AB81" s="128">
        <f t="shared" si="11"/>
        <v>1592.13</v>
      </c>
      <c r="AC81" s="129">
        <v>1592.13</v>
      </c>
      <c r="AD81" s="134"/>
      <c r="AE81" s="131">
        <f t="shared" si="12"/>
        <v>30817.7016</v>
      </c>
      <c r="AF81" s="135">
        <v>29237.7016</v>
      </c>
      <c r="AG81" s="156">
        <v>1580</v>
      </c>
      <c r="AH81" s="131">
        <f t="shared" si="13"/>
        <v>0</v>
      </c>
      <c r="AI81" s="100"/>
      <c r="AJ81" s="100"/>
      <c r="AK81" s="91">
        <f t="shared" si="14"/>
        <v>64180.82999999999</v>
      </c>
      <c r="AL81" s="151">
        <f t="shared" si="15"/>
        <v>62515.82999999999</v>
      </c>
      <c r="AM81" s="152">
        <f t="shared" si="16"/>
        <v>1665</v>
      </c>
    </row>
    <row r="82" spans="1:39" ht="13.5" hidden="1">
      <c r="A82" s="55" t="s">
        <v>122</v>
      </c>
      <c r="B82" s="56">
        <v>147.721842720375</v>
      </c>
      <c r="C82" s="56">
        <v>147.7144075</v>
      </c>
      <c r="D82" s="57">
        <v>0.007435220375</v>
      </c>
      <c r="E82" s="58">
        <v>0</v>
      </c>
      <c r="F82" s="58">
        <v>0</v>
      </c>
      <c r="G82" s="58">
        <v>0</v>
      </c>
      <c r="H82" s="59"/>
      <c r="I82" s="100"/>
      <c r="J82" s="96">
        <f t="shared" si="17"/>
        <v>0</v>
      </c>
      <c r="K82" s="101"/>
      <c r="L82" s="101"/>
      <c r="M82" s="98">
        <f t="shared" si="18"/>
        <v>0</v>
      </c>
      <c r="N82" s="102"/>
      <c r="O82" s="102"/>
      <c r="P82" s="99"/>
      <c r="Q82" s="109"/>
      <c r="R82" s="109"/>
      <c r="S82" s="99"/>
      <c r="T82" s="109"/>
      <c r="U82" s="109"/>
      <c r="V82" s="99"/>
      <c r="W82" s="109"/>
      <c r="X82" s="109"/>
      <c r="Y82" s="99"/>
      <c r="Z82" s="109"/>
      <c r="AA82" s="110"/>
      <c r="AB82" s="128">
        <f t="shared" si="11"/>
        <v>0</v>
      </c>
      <c r="AC82" s="133"/>
      <c r="AD82" s="134"/>
      <c r="AE82" s="131">
        <f t="shared" si="12"/>
        <v>0</v>
      </c>
      <c r="AF82" s="135"/>
      <c r="AG82" s="156"/>
      <c r="AH82" s="131">
        <f t="shared" si="13"/>
        <v>0</v>
      </c>
      <c r="AI82" s="100"/>
      <c r="AJ82" s="100"/>
      <c r="AK82" s="91">
        <f t="shared" si="14"/>
        <v>0</v>
      </c>
      <c r="AL82" s="151">
        <f t="shared" si="15"/>
        <v>0</v>
      </c>
      <c r="AM82" s="152">
        <f t="shared" si="16"/>
        <v>0</v>
      </c>
    </row>
    <row r="83" spans="1:39" ht="13.5" hidden="1">
      <c r="A83" s="55" t="s">
        <v>123</v>
      </c>
      <c r="B83" s="56">
        <v>201.98618093</v>
      </c>
      <c r="C83" s="56">
        <v>201.9761</v>
      </c>
      <c r="D83" s="57">
        <v>0.01008093</v>
      </c>
      <c r="E83" s="58">
        <v>0</v>
      </c>
      <c r="F83" s="58">
        <v>0</v>
      </c>
      <c r="G83" s="58">
        <v>0</v>
      </c>
      <c r="H83" s="59"/>
      <c r="I83" s="100"/>
      <c r="J83" s="96">
        <f t="shared" si="17"/>
        <v>3.9899999999999998</v>
      </c>
      <c r="K83" s="101">
        <v>3.59</v>
      </c>
      <c r="L83" s="101">
        <v>0.4</v>
      </c>
      <c r="M83" s="98">
        <f t="shared" si="18"/>
        <v>0</v>
      </c>
      <c r="N83" s="102">
        <v>0</v>
      </c>
      <c r="O83" s="102">
        <v>0</v>
      </c>
      <c r="P83" s="99">
        <v>0</v>
      </c>
      <c r="Q83" s="109">
        <v>0</v>
      </c>
      <c r="R83" s="109">
        <v>0</v>
      </c>
      <c r="S83" s="99">
        <v>0</v>
      </c>
      <c r="T83" s="109">
        <v>0</v>
      </c>
      <c r="U83" s="109">
        <v>0</v>
      </c>
      <c r="V83" s="99">
        <v>4000</v>
      </c>
      <c r="W83" s="109">
        <v>4000</v>
      </c>
      <c r="X83" s="109">
        <v>0</v>
      </c>
      <c r="Y83" s="99">
        <v>0</v>
      </c>
      <c r="Z83" s="109">
        <v>0</v>
      </c>
      <c r="AA83" s="110">
        <v>0</v>
      </c>
      <c r="AB83" s="128">
        <f t="shared" si="11"/>
        <v>0</v>
      </c>
      <c r="AC83" s="133"/>
      <c r="AD83" s="134"/>
      <c r="AE83" s="131">
        <f t="shared" si="12"/>
        <v>1089.943164</v>
      </c>
      <c r="AF83" s="135">
        <v>1089.943164</v>
      </c>
      <c r="AG83" s="156">
        <v>0</v>
      </c>
      <c r="AH83" s="131">
        <f t="shared" si="13"/>
        <v>0</v>
      </c>
      <c r="AI83" s="100"/>
      <c r="AJ83" s="100"/>
      <c r="AK83" s="91">
        <f t="shared" si="14"/>
        <v>5089.943164</v>
      </c>
      <c r="AL83" s="151">
        <f t="shared" si="15"/>
        <v>5089.943164</v>
      </c>
      <c r="AM83" s="152">
        <f t="shared" si="16"/>
        <v>0</v>
      </c>
    </row>
    <row r="84" spans="1:39" ht="13.5" hidden="1">
      <c r="A84" s="55" t="s">
        <v>124</v>
      </c>
      <c r="B84" s="56"/>
      <c r="C84" s="56"/>
      <c r="D84" s="57"/>
      <c r="E84" s="58"/>
      <c r="F84" s="58"/>
      <c r="G84" s="58"/>
      <c r="H84" s="59"/>
      <c r="I84" s="100"/>
      <c r="J84" s="96">
        <f t="shared" si="17"/>
        <v>0</v>
      </c>
      <c r="K84" s="101"/>
      <c r="L84" s="101"/>
      <c r="M84" s="98">
        <f t="shared" si="18"/>
        <v>0</v>
      </c>
      <c r="N84" s="102"/>
      <c r="O84" s="102"/>
      <c r="P84" s="99"/>
      <c r="Q84" s="109"/>
      <c r="R84" s="109"/>
      <c r="S84" s="99"/>
      <c r="T84" s="109"/>
      <c r="U84" s="109"/>
      <c r="V84" s="99"/>
      <c r="W84" s="109"/>
      <c r="X84" s="109"/>
      <c r="Y84" s="99"/>
      <c r="Z84" s="109"/>
      <c r="AA84" s="110"/>
      <c r="AB84" s="128"/>
      <c r="AC84" s="133"/>
      <c r="AD84" s="134"/>
      <c r="AE84" s="131">
        <f t="shared" si="12"/>
        <v>8200</v>
      </c>
      <c r="AF84" s="135">
        <v>5800</v>
      </c>
      <c r="AG84" s="156">
        <v>2400</v>
      </c>
      <c r="AH84" s="131">
        <f t="shared" si="13"/>
        <v>0</v>
      </c>
      <c r="AI84" s="100"/>
      <c r="AJ84" s="100"/>
      <c r="AK84" s="91">
        <f t="shared" si="14"/>
        <v>8200</v>
      </c>
      <c r="AL84" s="151">
        <f t="shared" si="15"/>
        <v>5800</v>
      </c>
      <c r="AM84" s="152">
        <f t="shared" si="16"/>
        <v>2400</v>
      </c>
    </row>
    <row r="85" spans="1:39" ht="13.5" hidden="1">
      <c r="A85" s="60" t="s">
        <v>125</v>
      </c>
      <c r="B85" s="56">
        <v>172.46762295</v>
      </c>
      <c r="C85" s="56">
        <v>172.459</v>
      </c>
      <c r="D85" s="57">
        <v>0.00862295</v>
      </c>
      <c r="E85" s="58">
        <v>0</v>
      </c>
      <c r="F85" s="58">
        <v>0</v>
      </c>
      <c r="G85" s="58">
        <v>0</v>
      </c>
      <c r="H85" s="59"/>
      <c r="I85" s="100"/>
      <c r="J85" s="96">
        <f t="shared" si="17"/>
        <v>6.143</v>
      </c>
      <c r="K85" s="101">
        <v>5.5215</v>
      </c>
      <c r="L85" s="101">
        <v>0.6215</v>
      </c>
      <c r="M85" s="98">
        <f t="shared" si="18"/>
        <v>0</v>
      </c>
      <c r="N85" s="102">
        <v>0</v>
      </c>
      <c r="O85" s="102">
        <v>0</v>
      </c>
      <c r="P85" s="99">
        <v>6215</v>
      </c>
      <c r="Q85" s="109">
        <v>6215</v>
      </c>
      <c r="R85" s="109">
        <v>0</v>
      </c>
      <c r="S85" s="99">
        <v>0</v>
      </c>
      <c r="T85" s="109">
        <v>0</v>
      </c>
      <c r="U85" s="109">
        <v>0</v>
      </c>
      <c r="V85" s="99">
        <v>0</v>
      </c>
      <c r="W85" s="109">
        <v>0</v>
      </c>
      <c r="X85" s="109">
        <v>0</v>
      </c>
      <c r="Y85" s="99">
        <v>0</v>
      </c>
      <c r="Z85" s="109">
        <v>0</v>
      </c>
      <c r="AA85" s="110">
        <v>0</v>
      </c>
      <c r="AB85" s="128">
        <f>AC85+AD85</f>
        <v>0</v>
      </c>
      <c r="AC85" s="133"/>
      <c r="AD85" s="134"/>
      <c r="AE85" s="131">
        <f t="shared" si="12"/>
        <v>1141.44</v>
      </c>
      <c r="AF85" s="135">
        <v>756</v>
      </c>
      <c r="AG85" s="156">
        <v>385.44</v>
      </c>
      <c r="AH85" s="131">
        <f t="shared" si="13"/>
        <v>0</v>
      </c>
      <c r="AI85" s="100"/>
      <c r="AJ85" s="100"/>
      <c r="AK85" s="91">
        <f t="shared" si="14"/>
        <v>1141.44</v>
      </c>
      <c r="AL85" s="151">
        <f t="shared" si="15"/>
        <v>756</v>
      </c>
      <c r="AM85" s="152">
        <f t="shared" si="16"/>
        <v>385.44</v>
      </c>
    </row>
    <row r="86" spans="1:39" ht="13.5" hidden="1">
      <c r="A86" s="60" t="s">
        <v>126</v>
      </c>
      <c r="B86" s="56">
        <v>455.696083665</v>
      </c>
      <c r="C86" s="56">
        <v>455.6733</v>
      </c>
      <c r="D86" s="57">
        <v>0.022783665</v>
      </c>
      <c r="E86" s="58">
        <v>0</v>
      </c>
      <c r="F86" s="58">
        <v>0</v>
      </c>
      <c r="G86" s="58">
        <v>0</v>
      </c>
      <c r="H86" s="59"/>
      <c r="I86" s="100"/>
      <c r="J86" s="96">
        <f t="shared" si="17"/>
        <v>4.4013</v>
      </c>
      <c r="K86" s="101">
        <v>3.96</v>
      </c>
      <c r="L86" s="101">
        <v>0.4413</v>
      </c>
      <c r="M86" s="98">
        <f t="shared" si="18"/>
        <v>0</v>
      </c>
      <c r="N86" s="102">
        <v>0</v>
      </c>
      <c r="O86" s="102">
        <v>0</v>
      </c>
      <c r="P86" s="99">
        <v>4413</v>
      </c>
      <c r="Q86" s="109">
        <v>4413</v>
      </c>
      <c r="R86" s="109">
        <v>0</v>
      </c>
      <c r="S86" s="99">
        <v>0</v>
      </c>
      <c r="T86" s="109">
        <v>0</v>
      </c>
      <c r="U86" s="109">
        <v>0</v>
      </c>
      <c r="V86" s="99">
        <v>0</v>
      </c>
      <c r="W86" s="109">
        <v>0</v>
      </c>
      <c r="X86" s="109">
        <v>0</v>
      </c>
      <c r="Y86" s="99">
        <v>0</v>
      </c>
      <c r="Z86" s="109">
        <v>0</v>
      </c>
      <c r="AA86" s="110">
        <v>0</v>
      </c>
      <c r="AB86" s="128">
        <f aca="true" t="shared" si="19" ref="AB86:AB107">AC86+AD86</f>
        <v>0</v>
      </c>
      <c r="AC86" s="133"/>
      <c r="AD86" s="134"/>
      <c r="AE86" s="131">
        <f t="shared" si="12"/>
        <v>140.077</v>
      </c>
      <c r="AF86" s="135">
        <v>140.077</v>
      </c>
      <c r="AG86" s="156">
        <v>0</v>
      </c>
      <c r="AH86" s="131">
        <f t="shared" si="13"/>
        <v>0</v>
      </c>
      <c r="AI86" s="100"/>
      <c r="AJ86" s="100"/>
      <c r="AK86" s="91">
        <f t="shared" si="14"/>
        <v>140.077</v>
      </c>
      <c r="AL86" s="151">
        <f t="shared" si="15"/>
        <v>140.077</v>
      </c>
      <c r="AM86" s="152">
        <f t="shared" si="16"/>
        <v>0</v>
      </c>
    </row>
    <row r="87" spans="1:39" ht="13.5" hidden="1">
      <c r="A87" s="60" t="s">
        <v>127</v>
      </c>
      <c r="B87" s="56">
        <v>360.286908944775</v>
      </c>
      <c r="C87" s="56">
        <v>360.2688955</v>
      </c>
      <c r="D87" s="57">
        <v>0.018013444775</v>
      </c>
      <c r="E87" s="58">
        <v>0</v>
      </c>
      <c r="F87" s="58">
        <v>0</v>
      </c>
      <c r="G87" s="58">
        <v>0</v>
      </c>
      <c r="H87" s="59"/>
      <c r="I87" s="100"/>
      <c r="J87" s="96">
        <f t="shared" si="17"/>
        <v>12.874699999999999</v>
      </c>
      <c r="K87" s="101">
        <v>11.5215</v>
      </c>
      <c r="L87" s="101">
        <v>1.3532</v>
      </c>
      <c r="M87" s="98">
        <f t="shared" si="18"/>
        <v>0</v>
      </c>
      <c r="N87" s="102">
        <v>0</v>
      </c>
      <c r="O87" s="102">
        <v>0</v>
      </c>
      <c r="P87" s="99">
        <v>13532</v>
      </c>
      <c r="Q87" s="109">
        <v>13532</v>
      </c>
      <c r="R87" s="109">
        <v>0</v>
      </c>
      <c r="S87" s="99">
        <v>0</v>
      </c>
      <c r="T87" s="109">
        <v>0</v>
      </c>
      <c r="U87" s="109">
        <v>0</v>
      </c>
      <c r="V87" s="99">
        <v>0</v>
      </c>
      <c r="W87" s="109">
        <v>0</v>
      </c>
      <c r="X87" s="109">
        <v>0</v>
      </c>
      <c r="Y87" s="99">
        <v>0</v>
      </c>
      <c r="Z87" s="109">
        <v>0</v>
      </c>
      <c r="AA87" s="110">
        <v>0</v>
      </c>
      <c r="AB87" s="128">
        <f t="shared" si="19"/>
        <v>0</v>
      </c>
      <c r="AC87" s="133"/>
      <c r="AD87" s="134"/>
      <c r="AE87" s="131">
        <f t="shared" si="12"/>
        <v>7758.452506</v>
      </c>
      <c r="AF87" s="135">
        <v>7758.452506</v>
      </c>
      <c r="AG87" s="156">
        <v>0</v>
      </c>
      <c r="AH87" s="131">
        <f t="shared" si="13"/>
        <v>0</v>
      </c>
      <c r="AI87" s="100"/>
      <c r="AJ87" s="100"/>
      <c r="AK87" s="91">
        <f t="shared" si="14"/>
        <v>7758.452506</v>
      </c>
      <c r="AL87" s="151">
        <f t="shared" si="15"/>
        <v>7758.452506</v>
      </c>
      <c r="AM87" s="152">
        <f t="shared" si="16"/>
        <v>0</v>
      </c>
    </row>
    <row r="88" spans="1:39" ht="13.5" hidden="1">
      <c r="A88" s="55" t="s">
        <v>128</v>
      </c>
      <c r="B88" s="56">
        <v>5.612980635</v>
      </c>
      <c r="C88" s="56">
        <v>5.6127</v>
      </c>
      <c r="D88" s="57">
        <v>0.000280635</v>
      </c>
      <c r="E88" s="58">
        <v>0</v>
      </c>
      <c r="F88" s="58">
        <v>0</v>
      </c>
      <c r="G88" s="58">
        <v>0</v>
      </c>
      <c r="H88" s="59"/>
      <c r="I88" s="100"/>
      <c r="J88" s="96">
        <f t="shared" si="17"/>
        <v>3.2509</v>
      </c>
      <c r="K88" s="101">
        <v>2.922</v>
      </c>
      <c r="L88" s="101">
        <v>0.3289</v>
      </c>
      <c r="M88" s="98">
        <f t="shared" si="18"/>
        <v>0</v>
      </c>
      <c r="N88" s="102">
        <v>0</v>
      </c>
      <c r="O88" s="102">
        <v>0</v>
      </c>
      <c r="P88" s="99">
        <v>3289</v>
      </c>
      <c r="Q88" s="109">
        <v>3289</v>
      </c>
      <c r="R88" s="109">
        <v>0</v>
      </c>
      <c r="S88" s="99">
        <v>0</v>
      </c>
      <c r="T88" s="109">
        <v>0</v>
      </c>
      <c r="U88" s="109">
        <v>0</v>
      </c>
      <c r="V88" s="99">
        <v>0</v>
      </c>
      <c r="W88" s="109">
        <v>0</v>
      </c>
      <c r="X88" s="109">
        <v>0</v>
      </c>
      <c r="Y88" s="99">
        <v>0</v>
      </c>
      <c r="Z88" s="109">
        <v>0</v>
      </c>
      <c r="AA88" s="110">
        <v>0</v>
      </c>
      <c r="AB88" s="128">
        <f t="shared" si="19"/>
        <v>0</v>
      </c>
      <c r="AC88" s="133"/>
      <c r="AD88" s="134"/>
      <c r="AE88" s="131">
        <f t="shared" si="12"/>
        <v>969.457636</v>
      </c>
      <c r="AF88" s="135">
        <v>969.457636</v>
      </c>
      <c r="AG88" s="156">
        <v>0</v>
      </c>
      <c r="AH88" s="131">
        <f t="shared" si="13"/>
        <v>0</v>
      </c>
      <c r="AI88" s="100"/>
      <c r="AJ88" s="100"/>
      <c r="AK88" s="91">
        <f t="shared" si="14"/>
        <v>969.457636</v>
      </c>
      <c r="AL88" s="151">
        <f t="shared" si="15"/>
        <v>969.457636</v>
      </c>
      <c r="AM88" s="152">
        <f t="shared" si="16"/>
        <v>0</v>
      </c>
    </row>
    <row r="89" spans="1:39" ht="13.5" hidden="1">
      <c r="A89" s="60" t="s">
        <v>129</v>
      </c>
      <c r="B89" s="56">
        <v>4594.441966295</v>
      </c>
      <c r="C89" s="56">
        <v>4594.2934</v>
      </c>
      <c r="D89" s="57">
        <v>0.148566295</v>
      </c>
      <c r="E89" s="58">
        <v>0</v>
      </c>
      <c r="F89" s="58">
        <v>0</v>
      </c>
      <c r="G89" s="58">
        <v>0</v>
      </c>
      <c r="H89" s="59">
        <v>25000</v>
      </c>
      <c r="I89" s="100">
        <v>1622.5</v>
      </c>
      <c r="J89" s="96">
        <f t="shared" si="17"/>
        <v>54.634499999999996</v>
      </c>
      <c r="K89" s="101">
        <v>49.074</v>
      </c>
      <c r="L89" s="101">
        <v>5.5605</v>
      </c>
      <c r="M89" s="98">
        <f t="shared" si="18"/>
        <v>65.39500000000001</v>
      </c>
      <c r="N89" s="102">
        <v>59.45</v>
      </c>
      <c r="O89" s="102">
        <v>5.945</v>
      </c>
      <c r="P89" s="99">
        <v>11938</v>
      </c>
      <c r="Q89" s="109">
        <v>11938</v>
      </c>
      <c r="R89" s="109">
        <v>0</v>
      </c>
      <c r="S89" s="99">
        <v>50000</v>
      </c>
      <c r="T89" s="109">
        <v>50000</v>
      </c>
      <c r="U89" s="109">
        <v>0</v>
      </c>
      <c r="V89" s="99">
        <v>43667</v>
      </c>
      <c r="W89" s="109">
        <v>43667</v>
      </c>
      <c r="X89" s="109">
        <v>0</v>
      </c>
      <c r="Y89" s="99">
        <v>9450</v>
      </c>
      <c r="Z89" s="109">
        <v>9450</v>
      </c>
      <c r="AA89" s="110">
        <v>0</v>
      </c>
      <c r="AB89" s="128">
        <f t="shared" si="19"/>
        <v>0</v>
      </c>
      <c r="AC89" s="133"/>
      <c r="AD89" s="134"/>
      <c r="AE89" s="131">
        <f t="shared" si="12"/>
        <v>0</v>
      </c>
      <c r="AF89" s="135">
        <v>0</v>
      </c>
      <c r="AG89" s="156">
        <v>0</v>
      </c>
      <c r="AH89" s="131">
        <f t="shared" si="13"/>
        <v>0</v>
      </c>
      <c r="AI89" s="100"/>
      <c r="AJ89" s="100"/>
      <c r="AK89" s="91">
        <f t="shared" si="14"/>
        <v>28117</v>
      </c>
      <c r="AL89" s="151">
        <f t="shared" si="15"/>
        <v>18667</v>
      </c>
      <c r="AM89" s="152">
        <f t="shared" si="16"/>
        <v>9450</v>
      </c>
    </row>
    <row r="90" spans="1:39" ht="13.5" hidden="1">
      <c r="A90" s="55" t="s">
        <v>130</v>
      </c>
      <c r="B90" s="56">
        <v>10.192409595</v>
      </c>
      <c r="C90" s="56">
        <v>10.1919</v>
      </c>
      <c r="D90" s="57">
        <v>0.000509595</v>
      </c>
      <c r="E90" s="58">
        <v>0</v>
      </c>
      <c r="F90" s="58">
        <v>0</v>
      </c>
      <c r="G90" s="58">
        <v>0</v>
      </c>
      <c r="H90" s="59"/>
      <c r="I90" s="100"/>
      <c r="J90" s="96">
        <f t="shared" si="17"/>
        <v>5.6795</v>
      </c>
      <c r="K90" s="101">
        <v>5.0795</v>
      </c>
      <c r="L90" s="101">
        <v>0.6</v>
      </c>
      <c r="M90" s="98">
        <f t="shared" si="18"/>
        <v>0</v>
      </c>
      <c r="N90" s="102">
        <v>0</v>
      </c>
      <c r="O90" s="102">
        <v>0</v>
      </c>
      <c r="P90" s="99">
        <v>6000</v>
      </c>
      <c r="Q90" s="109">
        <v>6000</v>
      </c>
      <c r="R90" s="109">
        <v>0</v>
      </c>
      <c r="S90" s="99">
        <v>0</v>
      </c>
      <c r="T90" s="109">
        <v>0</v>
      </c>
      <c r="U90" s="109">
        <v>0</v>
      </c>
      <c r="V90" s="99">
        <v>0</v>
      </c>
      <c r="W90" s="109">
        <v>0</v>
      </c>
      <c r="X90" s="109">
        <v>0</v>
      </c>
      <c r="Y90" s="99">
        <v>0</v>
      </c>
      <c r="Z90" s="109">
        <v>0</v>
      </c>
      <c r="AA90" s="110">
        <v>0</v>
      </c>
      <c r="AB90" s="128">
        <f t="shared" si="19"/>
        <v>0</v>
      </c>
      <c r="AC90" s="133"/>
      <c r="AD90" s="134"/>
      <c r="AE90" s="131">
        <f t="shared" si="12"/>
        <v>521.8544787768</v>
      </c>
      <c r="AF90" s="135">
        <v>521.8544787768</v>
      </c>
      <c r="AG90" s="156">
        <v>0</v>
      </c>
      <c r="AH90" s="131">
        <f t="shared" si="13"/>
        <v>0</v>
      </c>
      <c r="AI90" s="100"/>
      <c r="AJ90" s="100"/>
      <c r="AK90" s="91">
        <f t="shared" si="14"/>
        <v>521.8544787768</v>
      </c>
      <c r="AL90" s="151">
        <f t="shared" si="15"/>
        <v>521.8544787768</v>
      </c>
      <c r="AM90" s="152">
        <f t="shared" si="16"/>
        <v>0</v>
      </c>
    </row>
    <row r="91" spans="1:39" ht="13.5" hidden="1">
      <c r="A91" s="60" t="s">
        <v>131</v>
      </c>
      <c r="B91" s="56">
        <v>189.049597822291</v>
      </c>
      <c r="C91" s="56">
        <v>189.040145815</v>
      </c>
      <c r="D91" s="57">
        <v>0.00945200729075</v>
      </c>
      <c r="E91" s="58">
        <v>1.605980295</v>
      </c>
      <c r="F91" s="58">
        <v>1.6059</v>
      </c>
      <c r="G91" s="58">
        <v>8.0295E-05</v>
      </c>
      <c r="H91" s="59"/>
      <c r="I91" s="100"/>
      <c r="J91" s="96">
        <f t="shared" si="17"/>
        <v>21.579800000000002</v>
      </c>
      <c r="K91" s="101">
        <v>19.594</v>
      </c>
      <c r="L91" s="101">
        <v>1.9858</v>
      </c>
      <c r="M91" s="98">
        <f t="shared" si="18"/>
        <v>0.7864</v>
      </c>
      <c r="N91" s="102">
        <v>0.71</v>
      </c>
      <c r="O91" s="102">
        <v>0.0764</v>
      </c>
      <c r="P91" s="99">
        <v>15978</v>
      </c>
      <c r="Q91" s="109">
        <v>15978</v>
      </c>
      <c r="R91" s="109">
        <v>0</v>
      </c>
      <c r="S91" s="99">
        <v>0</v>
      </c>
      <c r="T91" s="109">
        <v>0</v>
      </c>
      <c r="U91" s="109">
        <v>0</v>
      </c>
      <c r="V91" s="99">
        <v>3879</v>
      </c>
      <c r="W91" s="109">
        <v>3879</v>
      </c>
      <c r="X91" s="109">
        <v>0</v>
      </c>
      <c r="Y91" s="99">
        <v>761</v>
      </c>
      <c r="Z91" s="109">
        <v>760.95</v>
      </c>
      <c r="AA91" s="110">
        <v>0.05</v>
      </c>
      <c r="AB91" s="128">
        <f t="shared" si="19"/>
        <v>0</v>
      </c>
      <c r="AC91" s="133"/>
      <c r="AD91" s="134"/>
      <c r="AE91" s="131">
        <f t="shared" si="12"/>
        <v>953.1979953215999</v>
      </c>
      <c r="AF91" s="135">
        <v>952.2979953216</v>
      </c>
      <c r="AG91" s="156">
        <v>0.9</v>
      </c>
      <c r="AH91" s="131">
        <f t="shared" si="13"/>
        <v>0</v>
      </c>
      <c r="AI91" s="100"/>
      <c r="AJ91" s="100"/>
      <c r="AK91" s="91">
        <f t="shared" si="14"/>
        <v>5593.1479953216</v>
      </c>
      <c r="AL91" s="151">
        <f t="shared" si="15"/>
        <v>4831.2979953216</v>
      </c>
      <c r="AM91" s="152">
        <f t="shared" si="16"/>
        <v>761.85</v>
      </c>
    </row>
    <row r="92" spans="1:39" ht="13.5" hidden="1">
      <c r="A92" s="60" t="s">
        <v>132</v>
      </c>
      <c r="B92" s="56">
        <v>249.19265901</v>
      </c>
      <c r="C92" s="56">
        <v>249.1802</v>
      </c>
      <c r="D92" s="57">
        <v>0.01245901</v>
      </c>
      <c r="E92" s="58">
        <v>0</v>
      </c>
      <c r="F92" s="58">
        <v>0</v>
      </c>
      <c r="G92" s="58">
        <v>0</v>
      </c>
      <c r="H92" s="59"/>
      <c r="I92" s="100"/>
      <c r="J92" s="96">
        <f t="shared" si="17"/>
        <v>51.2789</v>
      </c>
      <c r="K92" s="101">
        <v>46.452</v>
      </c>
      <c r="L92" s="101">
        <v>4.8269</v>
      </c>
      <c r="M92" s="98">
        <f t="shared" si="18"/>
        <v>2.301</v>
      </c>
      <c r="N92" s="102">
        <v>2.071</v>
      </c>
      <c r="O92" s="102">
        <v>0.23</v>
      </c>
      <c r="P92" s="99">
        <v>22666</v>
      </c>
      <c r="Q92" s="109">
        <v>22666</v>
      </c>
      <c r="R92" s="109">
        <v>0</v>
      </c>
      <c r="S92" s="99">
        <v>0</v>
      </c>
      <c r="T92" s="109">
        <v>0</v>
      </c>
      <c r="U92" s="109">
        <v>0</v>
      </c>
      <c r="V92" s="99">
        <v>27901</v>
      </c>
      <c r="W92" s="109">
        <v>27901</v>
      </c>
      <c r="X92" s="109">
        <v>0</v>
      </c>
      <c r="Y92" s="99">
        <v>0</v>
      </c>
      <c r="Z92" s="109">
        <v>0</v>
      </c>
      <c r="AA92" s="110">
        <v>0</v>
      </c>
      <c r="AB92" s="128">
        <f t="shared" si="19"/>
        <v>0</v>
      </c>
      <c r="AC92" s="133"/>
      <c r="AD92" s="134"/>
      <c r="AE92" s="131">
        <f t="shared" si="12"/>
        <v>6222.51</v>
      </c>
      <c r="AF92" s="135">
        <v>6222.51</v>
      </c>
      <c r="AG92" s="156">
        <v>0</v>
      </c>
      <c r="AH92" s="131">
        <f t="shared" si="13"/>
        <v>6222.51</v>
      </c>
      <c r="AI92" s="157">
        <v>6222.51</v>
      </c>
      <c r="AJ92" s="100"/>
      <c r="AK92" s="91">
        <f t="shared" si="14"/>
        <v>27901</v>
      </c>
      <c r="AL92" s="151">
        <f t="shared" si="15"/>
        <v>27901</v>
      </c>
      <c r="AM92" s="152">
        <f t="shared" si="16"/>
        <v>0</v>
      </c>
    </row>
    <row r="93" spans="1:39" ht="13.5" hidden="1">
      <c r="A93" s="60" t="s">
        <v>133</v>
      </c>
      <c r="B93" s="56">
        <v>460.58362803</v>
      </c>
      <c r="C93" s="56">
        <v>460.5606</v>
      </c>
      <c r="D93" s="57">
        <v>0.02302803</v>
      </c>
      <c r="E93" s="58">
        <v>101.292564375</v>
      </c>
      <c r="F93" s="58">
        <v>101.2875</v>
      </c>
      <c r="G93" s="58">
        <v>0.005064375</v>
      </c>
      <c r="H93" s="59"/>
      <c r="I93" s="100"/>
      <c r="J93" s="96">
        <f t="shared" si="17"/>
        <v>16.8525</v>
      </c>
      <c r="K93" s="101">
        <v>15.073</v>
      </c>
      <c r="L93" s="101">
        <v>1.7795</v>
      </c>
      <c r="M93" s="98">
        <f t="shared" si="18"/>
        <v>0</v>
      </c>
      <c r="N93" s="102">
        <v>0</v>
      </c>
      <c r="O93" s="102">
        <v>0</v>
      </c>
      <c r="P93" s="99">
        <v>16541</v>
      </c>
      <c r="Q93" s="109">
        <v>16541</v>
      </c>
      <c r="R93" s="109">
        <v>0</v>
      </c>
      <c r="S93" s="99">
        <v>0</v>
      </c>
      <c r="T93" s="109">
        <v>0</v>
      </c>
      <c r="U93" s="109">
        <v>0</v>
      </c>
      <c r="V93" s="99">
        <v>1254</v>
      </c>
      <c r="W93" s="109">
        <v>1254</v>
      </c>
      <c r="X93" s="109">
        <v>0</v>
      </c>
      <c r="Y93" s="99">
        <v>0</v>
      </c>
      <c r="Z93" s="109">
        <v>0</v>
      </c>
      <c r="AA93" s="110">
        <v>0</v>
      </c>
      <c r="AB93" s="128">
        <f t="shared" si="19"/>
        <v>0</v>
      </c>
      <c r="AC93" s="133"/>
      <c r="AD93" s="134"/>
      <c r="AE93" s="131">
        <f t="shared" si="12"/>
        <v>477.19</v>
      </c>
      <c r="AF93" s="135">
        <v>477.19</v>
      </c>
      <c r="AG93" s="156">
        <v>0</v>
      </c>
      <c r="AH93" s="131">
        <f t="shared" si="13"/>
        <v>0</v>
      </c>
      <c r="AI93" s="100"/>
      <c r="AJ93" s="100"/>
      <c r="AK93" s="91">
        <f t="shared" si="14"/>
        <v>1731.19</v>
      </c>
      <c r="AL93" s="151">
        <f t="shared" si="15"/>
        <v>1731.19</v>
      </c>
      <c r="AM93" s="152">
        <f t="shared" si="16"/>
        <v>0</v>
      </c>
    </row>
    <row r="94" spans="1:39" ht="13.5" hidden="1">
      <c r="A94" s="60" t="s">
        <v>134</v>
      </c>
      <c r="B94" s="56">
        <v>778.936844895</v>
      </c>
      <c r="C94" s="56">
        <v>778.8979</v>
      </c>
      <c r="D94" s="57">
        <v>0.038944895</v>
      </c>
      <c r="E94" s="58">
        <v>0</v>
      </c>
      <c r="F94" s="58">
        <v>0</v>
      </c>
      <c r="G94" s="58">
        <v>0</v>
      </c>
      <c r="H94" s="59"/>
      <c r="I94" s="100"/>
      <c r="J94" s="96">
        <f t="shared" si="17"/>
        <v>9.989899999999999</v>
      </c>
      <c r="K94" s="101">
        <v>9.001</v>
      </c>
      <c r="L94" s="101">
        <v>0.9889</v>
      </c>
      <c r="M94" s="98">
        <f t="shared" si="18"/>
        <v>0</v>
      </c>
      <c r="N94" s="102">
        <v>0</v>
      </c>
      <c r="O94" s="102">
        <v>0</v>
      </c>
      <c r="P94" s="99">
        <v>3705</v>
      </c>
      <c r="Q94" s="109">
        <v>3705</v>
      </c>
      <c r="R94" s="109">
        <v>0</v>
      </c>
      <c r="S94" s="99">
        <v>0</v>
      </c>
      <c r="T94" s="109">
        <v>0</v>
      </c>
      <c r="U94" s="109">
        <v>0</v>
      </c>
      <c r="V94" s="99">
        <v>6184</v>
      </c>
      <c r="W94" s="109">
        <v>6184</v>
      </c>
      <c r="X94" s="109">
        <v>0</v>
      </c>
      <c r="Y94" s="99">
        <v>0</v>
      </c>
      <c r="Z94" s="109">
        <v>0</v>
      </c>
      <c r="AA94" s="110">
        <v>0</v>
      </c>
      <c r="AB94" s="128">
        <f t="shared" si="19"/>
        <v>0</v>
      </c>
      <c r="AC94" s="133"/>
      <c r="AD94" s="134"/>
      <c r="AE94" s="131">
        <f t="shared" si="12"/>
        <v>10497.6179459733</v>
      </c>
      <c r="AF94" s="135">
        <v>10497.6179459733</v>
      </c>
      <c r="AG94" s="156">
        <v>0</v>
      </c>
      <c r="AH94" s="131">
        <f t="shared" si="13"/>
        <v>0</v>
      </c>
      <c r="AI94" s="100"/>
      <c r="AJ94" s="100"/>
      <c r="AK94" s="91">
        <f t="shared" si="14"/>
        <v>16681.6179459733</v>
      </c>
      <c r="AL94" s="151">
        <f t="shared" si="15"/>
        <v>16681.6179459733</v>
      </c>
      <c r="AM94" s="152">
        <f t="shared" si="16"/>
        <v>0</v>
      </c>
    </row>
    <row r="95" spans="1:39" ht="13.5" hidden="1">
      <c r="A95" s="60" t="s">
        <v>135</v>
      </c>
      <c r="B95" s="56">
        <v>805.79099053515</v>
      </c>
      <c r="C95" s="56">
        <v>805.750703</v>
      </c>
      <c r="D95" s="57">
        <v>0.04028753515</v>
      </c>
      <c r="E95" s="58">
        <v>0</v>
      </c>
      <c r="F95" s="58">
        <v>0</v>
      </c>
      <c r="G95" s="58">
        <v>0</v>
      </c>
      <c r="H95" s="59"/>
      <c r="I95" s="100"/>
      <c r="J95" s="96">
        <f t="shared" si="17"/>
        <v>16.5863</v>
      </c>
      <c r="K95" s="101">
        <v>14.807</v>
      </c>
      <c r="L95" s="101">
        <v>1.7793</v>
      </c>
      <c r="M95" s="98">
        <f t="shared" si="18"/>
        <v>0</v>
      </c>
      <c r="N95" s="102">
        <v>0</v>
      </c>
      <c r="O95" s="102">
        <v>0</v>
      </c>
      <c r="P95" s="99">
        <v>17793</v>
      </c>
      <c r="Q95" s="109">
        <v>17793</v>
      </c>
      <c r="R95" s="109">
        <v>0</v>
      </c>
      <c r="S95" s="99">
        <v>0</v>
      </c>
      <c r="T95" s="109">
        <v>0</v>
      </c>
      <c r="U95" s="109">
        <v>0</v>
      </c>
      <c r="V95" s="99">
        <v>0</v>
      </c>
      <c r="W95" s="109">
        <v>0</v>
      </c>
      <c r="X95" s="109">
        <v>0</v>
      </c>
      <c r="Y95" s="99">
        <v>0</v>
      </c>
      <c r="Z95" s="109">
        <v>0</v>
      </c>
      <c r="AA95" s="110">
        <v>0</v>
      </c>
      <c r="AB95" s="128">
        <f t="shared" si="19"/>
        <v>977.85</v>
      </c>
      <c r="AC95" s="129">
        <v>977.85</v>
      </c>
      <c r="AD95" s="134"/>
      <c r="AE95" s="131">
        <f t="shared" si="12"/>
        <v>0</v>
      </c>
      <c r="AF95" s="135">
        <v>0</v>
      </c>
      <c r="AG95" s="156">
        <v>0</v>
      </c>
      <c r="AH95" s="131">
        <f t="shared" si="13"/>
        <v>0</v>
      </c>
      <c r="AI95" s="100"/>
      <c r="AJ95" s="100"/>
      <c r="AK95" s="91">
        <f t="shared" si="14"/>
        <v>977.85</v>
      </c>
      <c r="AL95" s="151">
        <f t="shared" si="15"/>
        <v>977.85</v>
      </c>
      <c r="AM95" s="152">
        <f t="shared" si="16"/>
        <v>0</v>
      </c>
    </row>
    <row r="96" spans="1:39" ht="13.5" hidden="1">
      <c r="A96" s="60" t="s">
        <v>136</v>
      </c>
      <c r="B96" s="56">
        <v>546.784037835</v>
      </c>
      <c r="C96" s="56">
        <v>546.7567</v>
      </c>
      <c r="D96" s="57">
        <v>0.027337835</v>
      </c>
      <c r="E96" s="58">
        <v>0</v>
      </c>
      <c r="F96" s="58">
        <v>0</v>
      </c>
      <c r="G96" s="58">
        <v>0</v>
      </c>
      <c r="H96" s="59"/>
      <c r="I96" s="100"/>
      <c r="J96" s="96">
        <f t="shared" si="17"/>
        <v>51.8397</v>
      </c>
      <c r="K96" s="101">
        <v>47.127</v>
      </c>
      <c r="L96" s="101">
        <v>4.7127</v>
      </c>
      <c r="M96" s="98">
        <f t="shared" si="18"/>
        <v>0</v>
      </c>
      <c r="N96" s="102">
        <v>0</v>
      </c>
      <c r="O96" s="102">
        <v>0</v>
      </c>
      <c r="P96" s="99">
        <v>47127</v>
      </c>
      <c r="Q96" s="109">
        <v>47127</v>
      </c>
      <c r="R96" s="109">
        <v>0</v>
      </c>
      <c r="S96" s="99">
        <v>0</v>
      </c>
      <c r="T96" s="109">
        <v>0</v>
      </c>
      <c r="U96" s="109">
        <v>0</v>
      </c>
      <c r="V96" s="99">
        <v>0</v>
      </c>
      <c r="W96" s="109">
        <v>0</v>
      </c>
      <c r="X96" s="109">
        <v>0</v>
      </c>
      <c r="Y96" s="99">
        <v>0</v>
      </c>
      <c r="Z96" s="109">
        <v>0</v>
      </c>
      <c r="AA96" s="110">
        <v>0</v>
      </c>
      <c r="AB96" s="128">
        <f t="shared" si="19"/>
        <v>0</v>
      </c>
      <c r="AC96" s="133"/>
      <c r="AD96" s="134"/>
      <c r="AE96" s="131">
        <f t="shared" si="12"/>
        <v>0</v>
      </c>
      <c r="AF96" s="135">
        <v>0</v>
      </c>
      <c r="AG96" s="156">
        <v>0</v>
      </c>
      <c r="AH96" s="131">
        <f t="shared" si="13"/>
        <v>0</v>
      </c>
      <c r="AI96" s="100"/>
      <c r="AJ96" s="100"/>
      <c r="AK96" s="91">
        <f t="shared" si="14"/>
        <v>0</v>
      </c>
      <c r="AL96" s="151">
        <f t="shared" si="15"/>
        <v>0</v>
      </c>
      <c r="AM96" s="152">
        <f t="shared" si="16"/>
        <v>0</v>
      </c>
    </row>
    <row r="97" spans="1:39" ht="13.5" hidden="1">
      <c r="A97" s="60" t="s">
        <v>137</v>
      </c>
      <c r="B97" s="56">
        <v>4418.0615192805</v>
      </c>
      <c r="C97" s="56">
        <v>4417.90061</v>
      </c>
      <c r="D97" s="57">
        <v>0.1609092805</v>
      </c>
      <c r="E97" s="58">
        <v>0</v>
      </c>
      <c r="F97" s="58">
        <v>0</v>
      </c>
      <c r="G97" s="58">
        <v>0</v>
      </c>
      <c r="H97" s="59">
        <v>20000</v>
      </c>
      <c r="I97" s="100">
        <v>1199</v>
      </c>
      <c r="J97" s="96">
        <f t="shared" si="17"/>
        <v>55.3394</v>
      </c>
      <c r="K97" s="101">
        <v>49.958</v>
      </c>
      <c r="L97" s="101">
        <v>5.3814</v>
      </c>
      <c r="M97" s="98">
        <f t="shared" si="18"/>
        <v>0.5852</v>
      </c>
      <c r="N97" s="102">
        <v>0.532</v>
      </c>
      <c r="O97" s="102">
        <v>0.0532</v>
      </c>
      <c r="P97" s="99">
        <v>31764</v>
      </c>
      <c r="Q97" s="109">
        <v>31764</v>
      </c>
      <c r="R97" s="109">
        <v>0</v>
      </c>
      <c r="S97" s="99">
        <v>0</v>
      </c>
      <c r="T97" s="109">
        <v>0</v>
      </c>
      <c r="U97" s="109">
        <v>0</v>
      </c>
      <c r="V97" s="99">
        <v>22050</v>
      </c>
      <c r="W97" s="109">
        <v>22050</v>
      </c>
      <c r="X97" s="109">
        <v>0</v>
      </c>
      <c r="Y97" s="99">
        <v>532</v>
      </c>
      <c r="Z97" s="109">
        <v>532</v>
      </c>
      <c r="AA97" s="110">
        <v>0</v>
      </c>
      <c r="AB97" s="128">
        <f t="shared" si="19"/>
        <v>0</v>
      </c>
      <c r="AC97" s="133"/>
      <c r="AD97" s="134"/>
      <c r="AE97" s="131">
        <f t="shared" si="12"/>
        <v>5654.524767</v>
      </c>
      <c r="AF97" s="135">
        <v>4654.524767</v>
      </c>
      <c r="AG97" s="156">
        <v>1000</v>
      </c>
      <c r="AH97" s="131">
        <f t="shared" si="13"/>
        <v>0</v>
      </c>
      <c r="AI97" s="100"/>
      <c r="AJ97" s="100"/>
      <c r="AK97" s="91">
        <f t="shared" si="14"/>
        <v>8236.524766999999</v>
      </c>
      <c r="AL97" s="151">
        <f t="shared" si="15"/>
        <v>6704.524766999999</v>
      </c>
      <c r="AM97" s="152">
        <f t="shared" si="16"/>
        <v>1532</v>
      </c>
    </row>
    <row r="98" spans="1:39" ht="13.5" hidden="1">
      <c r="A98" s="60" t="s">
        <v>138</v>
      </c>
      <c r="B98" s="56">
        <v>5823.4213237575</v>
      </c>
      <c r="C98" s="56">
        <v>5823.19015</v>
      </c>
      <c r="D98" s="57">
        <v>0.2311737575</v>
      </c>
      <c r="E98" s="58">
        <v>25.743387105</v>
      </c>
      <c r="F98" s="58">
        <v>25.7421</v>
      </c>
      <c r="G98" s="58">
        <v>0.001287105</v>
      </c>
      <c r="H98" s="59">
        <v>20000</v>
      </c>
      <c r="I98" s="100">
        <v>1199</v>
      </c>
      <c r="J98" s="96">
        <f t="shared" si="17"/>
        <v>48.1961</v>
      </c>
      <c r="K98" s="101">
        <v>43.751</v>
      </c>
      <c r="L98" s="101">
        <v>4.4451</v>
      </c>
      <c r="M98" s="98">
        <f t="shared" si="18"/>
        <v>8.096</v>
      </c>
      <c r="N98" s="102">
        <v>7.286</v>
      </c>
      <c r="O98" s="102">
        <v>0.81</v>
      </c>
      <c r="P98" s="99">
        <v>17241</v>
      </c>
      <c r="Q98" s="109">
        <v>17241</v>
      </c>
      <c r="R98" s="109">
        <v>0</v>
      </c>
      <c r="S98" s="99">
        <v>0</v>
      </c>
      <c r="T98" s="109">
        <v>0</v>
      </c>
      <c r="U98" s="109">
        <v>0</v>
      </c>
      <c r="V98" s="99">
        <v>31900</v>
      </c>
      <c r="W98" s="109">
        <v>31900</v>
      </c>
      <c r="X98" s="109">
        <v>0</v>
      </c>
      <c r="Y98" s="99">
        <v>8095</v>
      </c>
      <c r="Z98" s="109">
        <v>8095</v>
      </c>
      <c r="AA98" s="110">
        <v>0</v>
      </c>
      <c r="AB98" s="128">
        <f t="shared" si="19"/>
        <v>0.44</v>
      </c>
      <c r="AC98" s="129">
        <v>0.44</v>
      </c>
      <c r="AD98" s="134"/>
      <c r="AE98" s="131">
        <f t="shared" si="12"/>
        <v>0</v>
      </c>
      <c r="AF98" s="135">
        <v>0</v>
      </c>
      <c r="AG98" s="156">
        <v>0</v>
      </c>
      <c r="AH98" s="131">
        <f t="shared" si="13"/>
        <v>0</v>
      </c>
      <c r="AI98" s="100"/>
      <c r="AJ98" s="100"/>
      <c r="AK98" s="91">
        <f t="shared" si="14"/>
        <v>19995.44</v>
      </c>
      <c r="AL98" s="151">
        <f t="shared" si="15"/>
        <v>11900.439999999999</v>
      </c>
      <c r="AM98" s="152">
        <f t="shared" si="16"/>
        <v>8095</v>
      </c>
    </row>
    <row r="99" spans="1:39" ht="13.5" hidden="1">
      <c r="A99" s="60" t="s">
        <v>139</v>
      </c>
      <c r="B99" s="56">
        <v>465.32026485</v>
      </c>
      <c r="C99" s="56">
        <v>465.297</v>
      </c>
      <c r="D99" s="57">
        <v>0.02326485</v>
      </c>
      <c r="E99" s="58">
        <v>0</v>
      </c>
      <c r="F99" s="58">
        <v>0</v>
      </c>
      <c r="G99" s="58">
        <v>0</v>
      </c>
      <c r="H99" s="59"/>
      <c r="I99" s="100"/>
      <c r="J99" s="96">
        <f t="shared" si="17"/>
        <v>18.0387</v>
      </c>
      <c r="K99" s="101">
        <v>16.166</v>
      </c>
      <c r="L99" s="101">
        <v>1.8727</v>
      </c>
      <c r="M99" s="98">
        <f t="shared" si="18"/>
        <v>0</v>
      </c>
      <c r="N99" s="102">
        <v>0</v>
      </c>
      <c r="O99" s="102">
        <v>0</v>
      </c>
      <c r="P99" s="99">
        <v>15709</v>
      </c>
      <c r="Q99" s="109">
        <v>15709</v>
      </c>
      <c r="R99" s="109">
        <v>0</v>
      </c>
      <c r="S99" s="99">
        <v>0</v>
      </c>
      <c r="T99" s="109">
        <v>0</v>
      </c>
      <c r="U99" s="109">
        <v>0</v>
      </c>
      <c r="V99" s="99">
        <v>3018</v>
      </c>
      <c r="W99" s="109">
        <v>3018</v>
      </c>
      <c r="X99" s="109">
        <v>0</v>
      </c>
      <c r="Y99" s="99">
        <v>0</v>
      </c>
      <c r="Z99" s="109">
        <v>0</v>
      </c>
      <c r="AA99" s="110">
        <v>0</v>
      </c>
      <c r="AB99" s="128">
        <f t="shared" si="19"/>
        <v>0</v>
      </c>
      <c r="AC99" s="133"/>
      <c r="AD99" s="134"/>
      <c r="AE99" s="131">
        <f t="shared" si="12"/>
        <v>4357.132</v>
      </c>
      <c r="AF99" s="135">
        <v>4357.132</v>
      </c>
      <c r="AG99" s="156">
        <v>0</v>
      </c>
      <c r="AH99" s="131">
        <f t="shared" si="13"/>
        <v>0</v>
      </c>
      <c r="AI99" s="100"/>
      <c r="AJ99" s="100"/>
      <c r="AK99" s="91">
        <f t="shared" si="14"/>
        <v>7375.132</v>
      </c>
      <c r="AL99" s="151">
        <f t="shared" si="15"/>
        <v>7375.132</v>
      </c>
      <c r="AM99" s="152">
        <f t="shared" si="16"/>
        <v>0</v>
      </c>
    </row>
    <row r="100" spans="1:39" ht="13.5" hidden="1">
      <c r="A100" s="60" t="s">
        <v>140</v>
      </c>
      <c r="B100" s="56">
        <v>3722.9939037175</v>
      </c>
      <c r="C100" s="56">
        <v>3722.93915</v>
      </c>
      <c r="D100" s="57">
        <v>0.0547537175</v>
      </c>
      <c r="E100" s="58">
        <v>0</v>
      </c>
      <c r="F100" s="58">
        <v>0</v>
      </c>
      <c r="G100" s="58">
        <v>0</v>
      </c>
      <c r="H100" s="59">
        <v>35000</v>
      </c>
      <c r="I100" s="100">
        <v>2627</v>
      </c>
      <c r="J100" s="96">
        <f t="shared" si="17"/>
        <v>33.5822</v>
      </c>
      <c r="K100" s="101">
        <v>30.22</v>
      </c>
      <c r="L100" s="101">
        <v>3.3622</v>
      </c>
      <c r="M100" s="98">
        <f t="shared" si="18"/>
        <v>0</v>
      </c>
      <c r="N100" s="102">
        <v>0</v>
      </c>
      <c r="O100" s="102">
        <v>0</v>
      </c>
      <c r="P100" s="99">
        <v>3622</v>
      </c>
      <c r="Q100" s="109">
        <v>3622</v>
      </c>
      <c r="R100" s="109">
        <v>0</v>
      </c>
      <c r="S100" s="99">
        <v>0</v>
      </c>
      <c r="T100" s="109">
        <v>0</v>
      </c>
      <c r="U100" s="109">
        <v>0</v>
      </c>
      <c r="V100" s="99">
        <v>30000</v>
      </c>
      <c r="W100" s="109">
        <v>30000</v>
      </c>
      <c r="X100" s="109">
        <v>0</v>
      </c>
      <c r="Y100" s="99">
        <v>0</v>
      </c>
      <c r="Z100" s="109">
        <v>0</v>
      </c>
      <c r="AA100" s="110">
        <v>0</v>
      </c>
      <c r="AB100" s="128">
        <f t="shared" si="19"/>
        <v>0</v>
      </c>
      <c r="AC100" s="133"/>
      <c r="AD100" s="134"/>
      <c r="AE100" s="131">
        <f t="shared" si="12"/>
        <v>7004.926876280329</v>
      </c>
      <c r="AF100" s="135">
        <v>6714.01777628033</v>
      </c>
      <c r="AG100" s="156">
        <v>290.9091</v>
      </c>
      <c r="AH100" s="131">
        <f t="shared" si="13"/>
        <v>0</v>
      </c>
      <c r="AI100" s="100"/>
      <c r="AJ100" s="100"/>
      <c r="AK100" s="91">
        <f t="shared" si="14"/>
        <v>2004.9268762803288</v>
      </c>
      <c r="AL100" s="151">
        <f t="shared" si="15"/>
        <v>1714.0177762803287</v>
      </c>
      <c r="AM100" s="152">
        <f t="shared" si="16"/>
        <v>290.9091</v>
      </c>
    </row>
    <row r="101" spans="1:39" ht="13.5" hidden="1">
      <c r="A101" s="55" t="s">
        <v>141</v>
      </c>
      <c r="B101" s="56">
        <v>508.70323343125</v>
      </c>
      <c r="C101" s="56">
        <v>508.677825</v>
      </c>
      <c r="D101" s="57">
        <v>0.02540843125</v>
      </c>
      <c r="E101" s="58">
        <v>0</v>
      </c>
      <c r="F101" s="58">
        <v>0</v>
      </c>
      <c r="G101" s="58">
        <v>0</v>
      </c>
      <c r="H101" s="59"/>
      <c r="I101" s="100"/>
      <c r="J101" s="96">
        <f t="shared" si="17"/>
        <v>20.2025</v>
      </c>
      <c r="K101" s="101">
        <v>18.1965</v>
      </c>
      <c r="L101" s="101">
        <v>2.006</v>
      </c>
      <c r="M101" s="98">
        <f t="shared" si="18"/>
        <v>0</v>
      </c>
      <c r="N101" s="102">
        <v>0</v>
      </c>
      <c r="O101" s="102">
        <v>0</v>
      </c>
      <c r="P101" s="99">
        <v>2920</v>
      </c>
      <c r="Q101" s="109">
        <v>2920</v>
      </c>
      <c r="R101" s="109">
        <v>0</v>
      </c>
      <c r="S101" s="99">
        <v>0</v>
      </c>
      <c r="T101" s="109">
        <v>0</v>
      </c>
      <c r="U101" s="109">
        <v>0</v>
      </c>
      <c r="V101" s="99">
        <v>17144</v>
      </c>
      <c r="W101" s="109">
        <v>17144</v>
      </c>
      <c r="X101" s="109">
        <v>0</v>
      </c>
      <c r="Y101" s="99">
        <v>0</v>
      </c>
      <c r="Z101" s="109">
        <v>0</v>
      </c>
      <c r="AA101" s="110">
        <v>0</v>
      </c>
      <c r="AB101" s="128">
        <f t="shared" si="19"/>
        <v>0.001</v>
      </c>
      <c r="AC101" s="133">
        <v>0.001</v>
      </c>
      <c r="AD101" s="134"/>
      <c r="AE101" s="131">
        <f t="shared" si="12"/>
        <v>2243.856904008</v>
      </c>
      <c r="AF101" s="135">
        <v>2243.856904008</v>
      </c>
      <c r="AG101" s="156">
        <v>0</v>
      </c>
      <c r="AH101" s="131">
        <f t="shared" si="13"/>
        <v>0</v>
      </c>
      <c r="AI101" s="100"/>
      <c r="AJ101" s="100"/>
      <c r="AK101" s="91">
        <f t="shared" si="14"/>
        <v>19387.857904008</v>
      </c>
      <c r="AL101" s="151">
        <f t="shared" si="15"/>
        <v>19387.857904008</v>
      </c>
      <c r="AM101" s="152">
        <f t="shared" si="16"/>
        <v>0</v>
      </c>
    </row>
    <row r="102" spans="1:39" ht="13.5" hidden="1">
      <c r="A102" s="55" t="s">
        <v>142</v>
      </c>
      <c r="B102" s="56">
        <v>21.481974045</v>
      </c>
      <c r="C102" s="56">
        <v>21.4809</v>
      </c>
      <c r="D102" s="57">
        <v>0.001074045</v>
      </c>
      <c r="E102" s="58">
        <v>0</v>
      </c>
      <c r="F102" s="58">
        <v>0</v>
      </c>
      <c r="G102" s="58">
        <v>0</v>
      </c>
      <c r="H102" s="59"/>
      <c r="I102" s="100"/>
      <c r="J102" s="96">
        <f t="shared" si="17"/>
        <v>10.02</v>
      </c>
      <c r="K102" s="101">
        <v>8.958</v>
      </c>
      <c r="L102" s="101">
        <v>1.062</v>
      </c>
      <c r="M102" s="98">
        <f t="shared" si="18"/>
        <v>0</v>
      </c>
      <c r="N102" s="102">
        <v>0</v>
      </c>
      <c r="O102" s="102">
        <v>0</v>
      </c>
      <c r="P102" s="99">
        <v>3477</v>
      </c>
      <c r="Q102" s="109">
        <v>3477</v>
      </c>
      <c r="R102" s="109">
        <v>0</v>
      </c>
      <c r="S102" s="99">
        <v>0</v>
      </c>
      <c r="T102" s="109">
        <v>0</v>
      </c>
      <c r="U102" s="109">
        <v>0</v>
      </c>
      <c r="V102" s="99">
        <v>2616</v>
      </c>
      <c r="W102" s="109">
        <v>2616</v>
      </c>
      <c r="X102" s="109">
        <v>0</v>
      </c>
      <c r="Y102" s="99">
        <v>0</v>
      </c>
      <c r="Z102" s="109">
        <v>0</v>
      </c>
      <c r="AA102" s="110">
        <v>0</v>
      </c>
      <c r="AB102" s="128">
        <f t="shared" si="19"/>
        <v>0</v>
      </c>
      <c r="AC102" s="133"/>
      <c r="AD102" s="134"/>
      <c r="AE102" s="131">
        <f t="shared" si="12"/>
        <v>0.45</v>
      </c>
      <c r="AF102" s="135">
        <v>0.45</v>
      </c>
      <c r="AG102" s="156">
        <v>0</v>
      </c>
      <c r="AH102" s="131">
        <f t="shared" si="13"/>
        <v>0</v>
      </c>
      <c r="AI102" s="100"/>
      <c r="AJ102" s="100"/>
      <c r="AK102" s="91">
        <f t="shared" si="14"/>
        <v>2616.45</v>
      </c>
      <c r="AL102" s="151">
        <f t="shared" si="15"/>
        <v>2616.45</v>
      </c>
      <c r="AM102" s="152">
        <f t="shared" si="16"/>
        <v>0</v>
      </c>
    </row>
    <row r="103" spans="1:39" ht="13.5" hidden="1">
      <c r="A103" s="60" t="s">
        <v>143</v>
      </c>
      <c r="B103" s="56">
        <v>24.845342205</v>
      </c>
      <c r="C103" s="56">
        <v>24.8441</v>
      </c>
      <c r="D103" s="57">
        <v>0.001242205</v>
      </c>
      <c r="E103" s="58">
        <v>0</v>
      </c>
      <c r="F103" s="58">
        <v>0</v>
      </c>
      <c r="G103" s="58">
        <v>0</v>
      </c>
      <c r="H103" s="59"/>
      <c r="I103" s="100"/>
      <c r="J103" s="96">
        <f t="shared" si="17"/>
        <v>0</v>
      </c>
      <c r="K103" s="101">
        <v>0</v>
      </c>
      <c r="L103" s="101">
        <v>0</v>
      </c>
      <c r="M103" s="98">
        <f t="shared" si="18"/>
        <v>7.0422</v>
      </c>
      <c r="N103" s="102">
        <v>6.402</v>
      </c>
      <c r="O103" s="102">
        <v>0.6402</v>
      </c>
      <c r="P103" s="99">
        <v>0</v>
      </c>
      <c r="Q103" s="109">
        <v>0</v>
      </c>
      <c r="R103" s="109">
        <v>0</v>
      </c>
      <c r="S103" s="99">
        <v>0</v>
      </c>
      <c r="T103" s="109">
        <v>0</v>
      </c>
      <c r="U103" s="109">
        <v>0</v>
      </c>
      <c r="V103" s="99">
        <v>0</v>
      </c>
      <c r="W103" s="109">
        <v>0</v>
      </c>
      <c r="X103" s="109">
        <v>0</v>
      </c>
      <c r="Y103" s="99">
        <v>6402</v>
      </c>
      <c r="Z103" s="109">
        <v>6402</v>
      </c>
      <c r="AA103" s="110">
        <v>0</v>
      </c>
      <c r="AB103" s="128">
        <f t="shared" si="19"/>
        <v>0</v>
      </c>
      <c r="AC103" s="133"/>
      <c r="AD103" s="134"/>
      <c r="AE103" s="131">
        <f t="shared" si="12"/>
        <v>3335.109725</v>
      </c>
      <c r="AF103" s="135">
        <v>2735.109725</v>
      </c>
      <c r="AG103" s="156">
        <v>600</v>
      </c>
      <c r="AH103" s="131">
        <f t="shared" si="13"/>
        <v>0</v>
      </c>
      <c r="AI103" s="100"/>
      <c r="AJ103" s="100"/>
      <c r="AK103" s="91">
        <f t="shared" si="14"/>
        <v>9737.109725</v>
      </c>
      <c r="AL103" s="151">
        <f t="shared" si="15"/>
        <v>2735.109725</v>
      </c>
      <c r="AM103" s="152">
        <f t="shared" si="16"/>
        <v>7002</v>
      </c>
    </row>
    <row r="104" spans="1:39" ht="13.5" hidden="1">
      <c r="A104" s="60" t="s">
        <v>144</v>
      </c>
      <c r="B104" s="56">
        <v>31.66678326</v>
      </c>
      <c r="C104" s="56">
        <v>31.6652</v>
      </c>
      <c r="D104" s="57">
        <v>0.00158326</v>
      </c>
      <c r="E104" s="58">
        <v>0</v>
      </c>
      <c r="F104" s="58">
        <v>0</v>
      </c>
      <c r="G104" s="58">
        <v>0</v>
      </c>
      <c r="H104" s="59"/>
      <c r="I104" s="100"/>
      <c r="J104" s="96">
        <f t="shared" si="17"/>
        <v>11.6385</v>
      </c>
      <c r="K104" s="101">
        <v>10.445</v>
      </c>
      <c r="L104" s="101">
        <v>1.1935</v>
      </c>
      <c r="M104" s="98">
        <f t="shared" si="18"/>
        <v>0</v>
      </c>
      <c r="N104" s="102">
        <v>0</v>
      </c>
      <c r="O104" s="102">
        <v>0</v>
      </c>
      <c r="P104" s="99">
        <v>11935</v>
      </c>
      <c r="Q104" s="109">
        <v>11935</v>
      </c>
      <c r="R104" s="109">
        <v>0</v>
      </c>
      <c r="S104" s="99">
        <v>0</v>
      </c>
      <c r="T104" s="109">
        <v>0</v>
      </c>
      <c r="U104" s="109">
        <v>0</v>
      </c>
      <c r="V104" s="99">
        <v>0</v>
      </c>
      <c r="W104" s="109">
        <v>0</v>
      </c>
      <c r="X104" s="109">
        <v>0</v>
      </c>
      <c r="Y104" s="99">
        <v>0</v>
      </c>
      <c r="Z104" s="109">
        <v>0</v>
      </c>
      <c r="AA104" s="110">
        <v>0</v>
      </c>
      <c r="AB104" s="128">
        <f t="shared" si="19"/>
        <v>0</v>
      </c>
      <c r="AC104" s="133"/>
      <c r="AD104" s="134"/>
      <c r="AE104" s="131">
        <f t="shared" si="12"/>
        <v>0</v>
      </c>
      <c r="AF104" s="135">
        <v>0</v>
      </c>
      <c r="AG104" s="156">
        <v>0</v>
      </c>
      <c r="AH104" s="131">
        <f t="shared" si="13"/>
        <v>0</v>
      </c>
      <c r="AI104" s="100"/>
      <c r="AJ104" s="100"/>
      <c r="AK104" s="91">
        <f t="shared" si="14"/>
        <v>0</v>
      </c>
      <c r="AL104" s="151">
        <f t="shared" si="15"/>
        <v>0</v>
      </c>
      <c r="AM104" s="152">
        <f t="shared" si="16"/>
        <v>0</v>
      </c>
    </row>
    <row r="105" spans="1:39" ht="13.5" hidden="1">
      <c r="A105" s="60" t="s">
        <v>145</v>
      </c>
      <c r="B105" s="56">
        <v>3302.437748495</v>
      </c>
      <c r="C105" s="56">
        <v>3302.3349</v>
      </c>
      <c r="D105" s="57">
        <v>0.102848495</v>
      </c>
      <c r="E105" s="58">
        <v>0</v>
      </c>
      <c r="F105" s="58">
        <v>0</v>
      </c>
      <c r="G105" s="58">
        <v>0</v>
      </c>
      <c r="H105" s="59"/>
      <c r="I105" s="100">
        <v>1245</v>
      </c>
      <c r="J105" s="96">
        <f t="shared" si="17"/>
        <v>52.537</v>
      </c>
      <c r="K105" s="101">
        <v>47.012</v>
      </c>
      <c r="L105" s="101">
        <v>5.525</v>
      </c>
      <c r="M105" s="98">
        <f t="shared" si="18"/>
        <v>18.035600000000002</v>
      </c>
      <c r="N105" s="102">
        <v>16.396</v>
      </c>
      <c r="O105" s="102">
        <v>1.6396</v>
      </c>
      <c r="P105" s="99">
        <v>37192</v>
      </c>
      <c r="Q105" s="109">
        <v>37192</v>
      </c>
      <c r="R105" s="109">
        <v>0</v>
      </c>
      <c r="S105" s="99">
        <v>0</v>
      </c>
      <c r="T105" s="109">
        <v>0</v>
      </c>
      <c r="U105" s="109">
        <v>0</v>
      </c>
      <c r="V105" s="99">
        <v>18057</v>
      </c>
      <c r="W105" s="109">
        <v>18057</v>
      </c>
      <c r="X105" s="109">
        <v>0</v>
      </c>
      <c r="Y105" s="99">
        <v>16396</v>
      </c>
      <c r="Z105" s="109">
        <v>16396</v>
      </c>
      <c r="AA105" s="110">
        <v>0</v>
      </c>
      <c r="AB105" s="128">
        <f t="shared" si="19"/>
        <v>3200</v>
      </c>
      <c r="AC105" s="158">
        <v>3200</v>
      </c>
      <c r="AD105" s="134"/>
      <c r="AE105" s="131">
        <f t="shared" si="12"/>
        <v>1.000062</v>
      </c>
      <c r="AF105" s="135">
        <v>0.91</v>
      </c>
      <c r="AG105" s="156">
        <v>0.090062</v>
      </c>
      <c r="AH105" s="131">
        <f t="shared" si="13"/>
        <v>0</v>
      </c>
      <c r="AI105" s="100"/>
      <c r="AJ105" s="100"/>
      <c r="AK105" s="91">
        <f t="shared" si="14"/>
        <v>34454.000062</v>
      </c>
      <c r="AL105" s="151">
        <f>W105+AC105+AF105-AI105-H105-3200</f>
        <v>18057.91</v>
      </c>
      <c r="AM105" s="152">
        <f t="shared" si="16"/>
        <v>16396.090062</v>
      </c>
    </row>
    <row r="106" spans="1:39" ht="13.5">
      <c r="A106" s="60" t="s">
        <v>146</v>
      </c>
      <c r="B106" s="56">
        <v>101.459075200125</v>
      </c>
      <c r="C106" s="56">
        <v>101.4540025</v>
      </c>
      <c r="D106" s="57">
        <v>0.005072700125</v>
      </c>
      <c r="E106" s="58">
        <v>0</v>
      </c>
      <c r="F106" s="58">
        <v>0</v>
      </c>
      <c r="G106" s="58">
        <v>0</v>
      </c>
      <c r="H106" s="59"/>
      <c r="I106" s="100"/>
      <c r="J106" s="96">
        <f t="shared" si="17"/>
        <v>10.058800000000002</v>
      </c>
      <c r="K106" s="101">
        <v>8.9905</v>
      </c>
      <c r="L106" s="101">
        <v>1.0683</v>
      </c>
      <c r="M106" s="98">
        <f t="shared" si="18"/>
        <v>0</v>
      </c>
      <c r="N106" s="102">
        <v>0</v>
      </c>
      <c r="O106" s="102">
        <v>0</v>
      </c>
      <c r="P106" s="99">
        <v>10683</v>
      </c>
      <c r="Q106" s="109">
        <v>10683</v>
      </c>
      <c r="R106" s="109">
        <v>0</v>
      </c>
      <c r="S106" s="99">
        <v>0</v>
      </c>
      <c r="T106" s="109">
        <v>0</v>
      </c>
      <c r="U106" s="109">
        <v>0</v>
      </c>
      <c r="V106" s="99">
        <v>0</v>
      </c>
      <c r="W106" s="109">
        <v>0</v>
      </c>
      <c r="X106" s="109">
        <v>0</v>
      </c>
      <c r="Y106" s="99">
        <v>0</v>
      </c>
      <c r="Z106" s="109">
        <v>0</v>
      </c>
      <c r="AA106" s="110">
        <v>0</v>
      </c>
      <c r="AB106" s="128">
        <f t="shared" si="19"/>
        <v>0</v>
      </c>
      <c r="AC106" s="133"/>
      <c r="AD106" s="134"/>
      <c r="AE106" s="131">
        <f t="shared" si="12"/>
        <v>750.2268</v>
      </c>
      <c r="AF106" s="135">
        <v>750.2268</v>
      </c>
      <c r="AG106" s="156">
        <v>0</v>
      </c>
      <c r="AH106" s="131">
        <f t="shared" si="13"/>
        <v>0</v>
      </c>
      <c r="AI106" s="100"/>
      <c r="AJ106" s="100"/>
      <c r="AK106" s="91">
        <f t="shared" si="14"/>
        <v>750.2268</v>
      </c>
      <c r="AL106" s="151">
        <f t="shared" si="15"/>
        <v>750.2268</v>
      </c>
      <c r="AM106" s="152">
        <f t="shared" si="16"/>
        <v>0</v>
      </c>
    </row>
    <row r="107" spans="1:39" ht="13.5" hidden="1">
      <c r="A107" s="55" t="s">
        <v>147</v>
      </c>
      <c r="B107" s="56">
        <v>173.30546484</v>
      </c>
      <c r="C107" s="56">
        <v>173.2968</v>
      </c>
      <c r="D107" s="57">
        <v>0.00866484</v>
      </c>
      <c r="E107" s="58">
        <v>0</v>
      </c>
      <c r="F107" s="58">
        <v>0</v>
      </c>
      <c r="G107" s="58">
        <v>0</v>
      </c>
      <c r="H107" s="59"/>
      <c r="I107" s="100"/>
      <c r="J107" s="96">
        <f t="shared" si="17"/>
        <v>9.134</v>
      </c>
      <c r="K107" s="101">
        <v>8.134</v>
      </c>
      <c r="L107" s="101">
        <v>1</v>
      </c>
      <c r="M107" s="98">
        <f t="shared" si="18"/>
        <v>0</v>
      </c>
      <c r="N107" s="102">
        <v>0</v>
      </c>
      <c r="O107" s="102">
        <v>0</v>
      </c>
      <c r="P107" s="99">
        <v>10000</v>
      </c>
      <c r="Q107" s="109">
        <v>10000</v>
      </c>
      <c r="R107" s="109">
        <v>0</v>
      </c>
      <c r="S107" s="99">
        <v>0</v>
      </c>
      <c r="T107" s="109">
        <v>0</v>
      </c>
      <c r="U107" s="109">
        <v>0</v>
      </c>
      <c r="V107" s="99">
        <v>0</v>
      </c>
      <c r="W107" s="109">
        <v>0</v>
      </c>
      <c r="X107" s="109">
        <v>0</v>
      </c>
      <c r="Y107" s="99">
        <v>0</v>
      </c>
      <c r="Z107" s="109">
        <v>0</v>
      </c>
      <c r="AA107" s="110">
        <v>0</v>
      </c>
      <c r="AB107" s="128">
        <f t="shared" si="19"/>
        <v>0</v>
      </c>
      <c r="AC107" s="133"/>
      <c r="AD107" s="134"/>
      <c r="AE107" s="131">
        <f t="shared" si="12"/>
        <v>1154.039494</v>
      </c>
      <c r="AF107" s="135">
        <v>1154.039494</v>
      </c>
      <c r="AG107" s="156">
        <v>0</v>
      </c>
      <c r="AH107" s="131">
        <f t="shared" si="13"/>
        <v>0</v>
      </c>
      <c r="AI107" s="100"/>
      <c r="AJ107" s="100"/>
      <c r="AK107" s="91">
        <f t="shared" si="14"/>
        <v>1154.039494</v>
      </c>
      <c r="AL107" s="151">
        <f t="shared" si="15"/>
        <v>1154.039494</v>
      </c>
      <c r="AM107" s="152">
        <f t="shared" si="16"/>
        <v>0</v>
      </c>
    </row>
    <row r="108" ht="13.5">
      <c r="AC108" s="159"/>
    </row>
    <row r="109" ht="13.5">
      <c r="AC109" s="159"/>
    </row>
    <row r="110" ht="13.5">
      <c r="AC110" s="159"/>
    </row>
    <row r="111" ht="13.5">
      <c r="AC111" s="159"/>
    </row>
    <row r="112" ht="13.5">
      <c r="AC112" s="159"/>
    </row>
    <row r="113" ht="13.5">
      <c r="AC113" s="159"/>
    </row>
    <row r="114" ht="13.5">
      <c r="AC114" s="159"/>
    </row>
    <row r="115" ht="13.5">
      <c r="AC115" s="159"/>
    </row>
    <row r="116" ht="13.5">
      <c r="AC116" s="159"/>
    </row>
    <row r="117" ht="13.5">
      <c r="AC117" s="159"/>
    </row>
    <row r="118" ht="13.5">
      <c r="AC118" s="159"/>
    </row>
    <row r="119" ht="13.5">
      <c r="AC119" s="159"/>
    </row>
    <row r="120" ht="13.5">
      <c r="AC120" s="159"/>
    </row>
    <row r="121" ht="13.5">
      <c r="AC121" s="159"/>
    </row>
    <row r="122" ht="13.5">
      <c r="AC122" s="159"/>
    </row>
    <row r="123" ht="13.5">
      <c r="AC123" s="159"/>
    </row>
    <row r="124" ht="13.5">
      <c r="AC124" s="159"/>
    </row>
    <row r="125" ht="13.5">
      <c r="AC125" s="159"/>
    </row>
    <row r="126" ht="13.5">
      <c r="AC126" s="159"/>
    </row>
    <row r="127" ht="13.5">
      <c r="AC127" s="159"/>
    </row>
    <row r="128" ht="13.5">
      <c r="AC128" s="159"/>
    </row>
    <row r="129" ht="13.5">
      <c r="AC129" s="159"/>
    </row>
    <row r="130" ht="13.5">
      <c r="AC130" s="159"/>
    </row>
    <row r="131" ht="13.5">
      <c r="AC131" s="159"/>
    </row>
    <row r="132" ht="13.5">
      <c r="AC132" s="159"/>
    </row>
    <row r="133" ht="13.5">
      <c r="AC133" s="159"/>
    </row>
    <row r="134" ht="13.5">
      <c r="AC134" s="159"/>
    </row>
    <row r="135" ht="13.5">
      <c r="AC135" s="159"/>
    </row>
    <row r="136" ht="13.5">
      <c r="AC136" s="159"/>
    </row>
    <row r="137" ht="13.5">
      <c r="AC137" s="159"/>
    </row>
    <row r="138" ht="13.5">
      <c r="AC138" s="159"/>
    </row>
    <row r="139" ht="13.5">
      <c r="AC139" s="159"/>
    </row>
    <row r="140" ht="13.5">
      <c r="AC140" s="159"/>
    </row>
    <row r="141" ht="13.5">
      <c r="AC141" s="159"/>
    </row>
    <row r="142" ht="13.5">
      <c r="AC142" s="159"/>
    </row>
    <row r="143" ht="13.5">
      <c r="AC143" s="159"/>
    </row>
    <row r="144" ht="13.5">
      <c r="AC144" s="159"/>
    </row>
    <row r="145" ht="13.5">
      <c r="AC145" s="159"/>
    </row>
    <row r="146" ht="13.5">
      <c r="AC146" s="159"/>
    </row>
    <row r="147" ht="13.5">
      <c r="AC147" s="159"/>
    </row>
    <row r="148" ht="13.5">
      <c r="AC148" s="159"/>
    </row>
    <row r="149" ht="13.5">
      <c r="AC149" s="159"/>
    </row>
    <row r="150" ht="13.5">
      <c r="AC150" s="159"/>
    </row>
    <row r="151" ht="13.5">
      <c r="AC151" s="159"/>
    </row>
    <row r="152" ht="13.5">
      <c r="AC152" s="159"/>
    </row>
    <row r="153" ht="13.5">
      <c r="AC153" s="159"/>
    </row>
    <row r="154" ht="13.5">
      <c r="AC154" s="159"/>
    </row>
    <row r="155" ht="13.5">
      <c r="AC155" s="159"/>
    </row>
    <row r="156" ht="13.5">
      <c r="AC156" s="159"/>
    </row>
    <row r="157" ht="13.5">
      <c r="AC157" s="159"/>
    </row>
    <row r="158" ht="13.5">
      <c r="AC158" s="159"/>
    </row>
    <row r="159" ht="13.5">
      <c r="AC159" s="159"/>
    </row>
    <row r="160" ht="13.5">
      <c r="AC160" s="159"/>
    </row>
    <row r="161" ht="13.5">
      <c r="AC161" s="159"/>
    </row>
    <row r="162" ht="13.5">
      <c r="AC162" s="159"/>
    </row>
    <row r="163" ht="13.5">
      <c r="AC163" s="159"/>
    </row>
    <row r="164" ht="13.5">
      <c r="AC164" s="159"/>
    </row>
    <row r="165" ht="13.5">
      <c r="AC165" s="159"/>
    </row>
    <row r="166" ht="13.5">
      <c r="AC166" s="159"/>
    </row>
    <row r="167" ht="13.5">
      <c r="AC167" s="159"/>
    </row>
    <row r="168" ht="13.5">
      <c r="AC168" s="159"/>
    </row>
    <row r="169" ht="13.5">
      <c r="AC169" s="159"/>
    </row>
    <row r="170" ht="13.5">
      <c r="AC170" s="159"/>
    </row>
    <row r="171" ht="13.5">
      <c r="AC171" s="159"/>
    </row>
    <row r="172" ht="13.5">
      <c r="AC172" s="159"/>
    </row>
    <row r="173" ht="13.5">
      <c r="AC173" s="159"/>
    </row>
    <row r="174" ht="13.5">
      <c r="AC174" s="159"/>
    </row>
    <row r="175" ht="13.5">
      <c r="AC175" s="159"/>
    </row>
    <row r="176" ht="13.5">
      <c r="AC176" s="159"/>
    </row>
    <row r="177" ht="13.5">
      <c r="AC177" s="159"/>
    </row>
    <row r="178" ht="13.5">
      <c r="AC178" s="159"/>
    </row>
    <row r="179" ht="13.5">
      <c r="AC179" s="159"/>
    </row>
    <row r="180" ht="13.5">
      <c r="AC180" s="159"/>
    </row>
    <row r="181" ht="13.5">
      <c r="AC181" s="159"/>
    </row>
    <row r="182" ht="13.5">
      <c r="AC182" s="159"/>
    </row>
    <row r="183" ht="13.5">
      <c r="AC183" s="159"/>
    </row>
    <row r="184" ht="13.5">
      <c r="AC184" s="159"/>
    </row>
    <row r="185" ht="13.5">
      <c r="AC185" s="159"/>
    </row>
    <row r="186" ht="13.5">
      <c r="AC186" s="159"/>
    </row>
    <row r="187" ht="13.5">
      <c r="AC187" s="159"/>
    </row>
    <row r="188" ht="13.5">
      <c r="AC188" s="159"/>
    </row>
    <row r="189" ht="13.5">
      <c r="AC189" s="159"/>
    </row>
    <row r="190" ht="13.5">
      <c r="AC190" s="159"/>
    </row>
    <row r="191" ht="13.5">
      <c r="AC191" s="159"/>
    </row>
    <row r="192" ht="13.5">
      <c r="AC192" s="159"/>
    </row>
    <row r="193" ht="13.5">
      <c r="AC193" s="159"/>
    </row>
    <row r="194" ht="13.5">
      <c r="AC194" s="159"/>
    </row>
    <row r="195" ht="13.5">
      <c r="AC195" s="159"/>
    </row>
    <row r="196" ht="13.5">
      <c r="AC196" s="159"/>
    </row>
    <row r="197" ht="13.5">
      <c r="AC197" s="159"/>
    </row>
    <row r="198" ht="13.5">
      <c r="AC198" s="159"/>
    </row>
    <row r="199" ht="13.5">
      <c r="AC199" s="159"/>
    </row>
    <row r="200" ht="13.5">
      <c r="AC200" s="159"/>
    </row>
    <row r="201" ht="13.5">
      <c r="AC201" s="159"/>
    </row>
    <row r="202" ht="13.5">
      <c r="AC202" s="159"/>
    </row>
    <row r="203" ht="13.5">
      <c r="AC203" s="159"/>
    </row>
    <row r="204" ht="13.5">
      <c r="AC204" s="159"/>
    </row>
    <row r="205" ht="13.5">
      <c r="AC205" s="159"/>
    </row>
    <row r="206" ht="13.5">
      <c r="AC206" s="159"/>
    </row>
    <row r="207" ht="13.5">
      <c r="AC207" s="159"/>
    </row>
    <row r="208" ht="13.5">
      <c r="AC208" s="159"/>
    </row>
    <row r="209" ht="13.5">
      <c r="AC209" s="159"/>
    </row>
    <row r="210" ht="13.5">
      <c r="AC210" s="159"/>
    </row>
    <row r="211" ht="13.5">
      <c r="AC211" s="159"/>
    </row>
    <row r="212" ht="13.5">
      <c r="AC212" s="159"/>
    </row>
    <row r="213" ht="13.5">
      <c r="AC213" s="159"/>
    </row>
    <row r="214" ht="13.5">
      <c r="AC214" s="159"/>
    </row>
    <row r="215" ht="13.5">
      <c r="AC215" s="159"/>
    </row>
    <row r="216" ht="13.5">
      <c r="AC216" s="159"/>
    </row>
    <row r="217" ht="13.5">
      <c r="AC217" s="159"/>
    </row>
    <row r="218" ht="13.5">
      <c r="AC218" s="159"/>
    </row>
    <row r="219" ht="13.5">
      <c r="AC219" s="159"/>
    </row>
    <row r="220" ht="13.5">
      <c r="AC220" s="159"/>
    </row>
    <row r="221" ht="13.5">
      <c r="AC221" s="159"/>
    </row>
    <row r="222" ht="13.5">
      <c r="AC222" s="159"/>
    </row>
    <row r="223" ht="13.5">
      <c r="AC223" s="159"/>
    </row>
    <row r="224" ht="13.5">
      <c r="AC224" s="159"/>
    </row>
    <row r="225" ht="13.5">
      <c r="AC225" s="159"/>
    </row>
    <row r="226" ht="13.5">
      <c r="AC226" s="159"/>
    </row>
    <row r="227" ht="13.5">
      <c r="AC227" s="159"/>
    </row>
    <row r="228" ht="13.5">
      <c r="AC228" s="159"/>
    </row>
    <row r="229" ht="13.5">
      <c r="AC229" s="159"/>
    </row>
    <row r="230" ht="13.5">
      <c r="AC230" s="159"/>
    </row>
    <row r="231" ht="13.5">
      <c r="AC231" s="159"/>
    </row>
    <row r="232" ht="13.5">
      <c r="AC232" s="159"/>
    </row>
    <row r="233" ht="13.5">
      <c r="AC233" s="159"/>
    </row>
    <row r="234" ht="13.5">
      <c r="AC234" s="159"/>
    </row>
    <row r="235" ht="13.5">
      <c r="AC235" s="159"/>
    </row>
    <row r="236" ht="13.5">
      <c r="AC236" s="159"/>
    </row>
    <row r="237" ht="13.5">
      <c r="AC237" s="159"/>
    </row>
    <row r="238" ht="13.5">
      <c r="AC238" s="159"/>
    </row>
    <row r="239" ht="13.5">
      <c r="AC239" s="159"/>
    </row>
    <row r="240" ht="13.5">
      <c r="AC240" s="159"/>
    </row>
    <row r="241" ht="13.5">
      <c r="AC241" s="159"/>
    </row>
    <row r="242" ht="13.5">
      <c r="AC242" s="159"/>
    </row>
    <row r="243" ht="13.5">
      <c r="AC243" s="159"/>
    </row>
    <row r="244" ht="13.5">
      <c r="AC244" s="159"/>
    </row>
    <row r="245" ht="13.5">
      <c r="AC245" s="159"/>
    </row>
    <row r="246" ht="13.5">
      <c r="AC246" s="159"/>
    </row>
    <row r="247" ht="13.5">
      <c r="AC247" s="159"/>
    </row>
    <row r="248" ht="13.5">
      <c r="AC248" s="159"/>
    </row>
    <row r="249" ht="13.5">
      <c r="AC249" s="159"/>
    </row>
    <row r="250" ht="13.5">
      <c r="AC250" s="159"/>
    </row>
    <row r="251" ht="13.5">
      <c r="AC251" s="159"/>
    </row>
    <row r="252" ht="13.5">
      <c r="AC252" s="159"/>
    </row>
    <row r="253" ht="13.5">
      <c r="AC253" s="159"/>
    </row>
    <row r="254" ht="13.5">
      <c r="AC254" s="159"/>
    </row>
    <row r="255" ht="13.5">
      <c r="AC255" s="159"/>
    </row>
    <row r="256" ht="13.5">
      <c r="AC256" s="159"/>
    </row>
    <row r="257" ht="13.5">
      <c r="AC257" s="159"/>
    </row>
    <row r="258" ht="13.5">
      <c r="AC258" s="159"/>
    </row>
    <row r="259" ht="13.5">
      <c r="AC259" s="159"/>
    </row>
    <row r="260" ht="13.5">
      <c r="AC260" s="159"/>
    </row>
    <row r="261" ht="13.5">
      <c r="AC261" s="159"/>
    </row>
    <row r="262" ht="13.5">
      <c r="AC262" s="159"/>
    </row>
    <row r="263" ht="13.5">
      <c r="AC263" s="159"/>
    </row>
    <row r="264" ht="13.5">
      <c r="AC264" s="159"/>
    </row>
    <row r="265" ht="13.5">
      <c r="AC265" s="159"/>
    </row>
    <row r="266" ht="13.5">
      <c r="AC266" s="159"/>
    </row>
    <row r="267" ht="13.5">
      <c r="AC267" s="159"/>
    </row>
    <row r="268" ht="13.5">
      <c r="AC268" s="159"/>
    </row>
    <row r="269" ht="13.5">
      <c r="AC269" s="159"/>
    </row>
    <row r="270" ht="13.5">
      <c r="AC270" s="159"/>
    </row>
    <row r="271" ht="13.5">
      <c r="AC271" s="159"/>
    </row>
    <row r="272" ht="13.5">
      <c r="AC272" s="159"/>
    </row>
    <row r="273" ht="13.5">
      <c r="AC273" s="159"/>
    </row>
    <row r="274" ht="13.5">
      <c r="AC274" s="159"/>
    </row>
    <row r="275" ht="13.5">
      <c r="AC275" s="159"/>
    </row>
    <row r="276" ht="13.5">
      <c r="AC276" s="159"/>
    </row>
    <row r="277" ht="13.5">
      <c r="AC277" s="159"/>
    </row>
    <row r="278" ht="13.5">
      <c r="AC278" s="159"/>
    </row>
    <row r="279" ht="13.5">
      <c r="AC279" s="159"/>
    </row>
    <row r="280" ht="13.5">
      <c r="AC280" s="159"/>
    </row>
    <row r="281" ht="13.5">
      <c r="AC281" s="159"/>
    </row>
    <row r="282" ht="13.5">
      <c r="AC282" s="159"/>
    </row>
    <row r="283" ht="13.5">
      <c r="AC283" s="159"/>
    </row>
    <row r="284" ht="13.5">
      <c r="AC284" s="159"/>
    </row>
    <row r="285" ht="13.5">
      <c r="AC285" s="159"/>
    </row>
    <row r="286" ht="13.5">
      <c r="AC286" s="159"/>
    </row>
    <row r="287" ht="13.5">
      <c r="AC287" s="159"/>
    </row>
    <row r="288" ht="13.5">
      <c r="AC288" s="159"/>
    </row>
    <row r="289" ht="13.5">
      <c r="AC289" s="159"/>
    </row>
    <row r="290" ht="13.5">
      <c r="AC290" s="159"/>
    </row>
    <row r="291" ht="13.5">
      <c r="AC291" s="159"/>
    </row>
    <row r="292" ht="13.5">
      <c r="AC292" s="159"/>
    </row>
    <row r="293" ht="13.5">
      <c r="AC293" s="159"/>
    </row>
    <row r="294" ht="13.5">
      <c r="AC294" s="159"/>
    </row>
    <row r="295" ht="13.5">
      <c r="AC295" s="159"/>
    </row>
    <row r="296" ht="13.5">
      <c r="AC296" s="159"/>
    </row>
    <row r="297" ht="13.5">
      <c r="AC297" s="159"/>
    </row>
    <row r="298" ht="13.5">
      <c r="AC298" s="159"/>
    </row>
    <row r="299" ht="13.5">
      <c r="AC299" s="159"/>
    </row>
    <row r="300" ht="13.5">
      <c r="AC300" s="159"/>
    </row>
    <row r="301" ht="13.5">
      <c r="AC301" s="159"/>
    </row>
    <row r="302" ht="13.5">
      <c r="AC302" s="159"/>
    </row>
    <row r="303" ht="13.5">
      <c r="AC303" s="159"/>
    </row>
    <row r="304" ht="13.5">
      <c r="AC304" s="159"/>
    </row>
    <row r="305" ht="13.5">
      <c r="AC305" s="159"/>
    </row>
    <row r="306" ht="13.5">
      <c r="AC306" s="159"/>
    </row>
    <row r="307" ht="13.5">
      <c r="AC307" s="159"/>
    </row>
    <row r="308" ht="13.5">
      <c r="AC308" s="159"/>
    </row>
    <row r="309" ht="13.5">
      <c r="AC309" s="159"/>
    </row>
    <row r="310" ht="13.5">
      <c r="AC310" s="159"/>
    </row>
    <row r="311" ht="13.5">
      <c r="AC311" s="159"/>
    </row>
    <row r="312" ht="13.5">
      <c r="AC312" s="159"/>
    </row>
    <row r="313" ht="13.5">
      <c r="AC313" s="159"/>
    </row>
    <row r="314" ht="13.5">
      <c r="AC314" s="159"/>
    </row>
    <row r="315" ht="13.5">
      <c r="AC315" s="159"/>
    </row>
    <row r="316" ht="13.5">
      <c r="AC316" s="159"/>
    </row>
    <row r="317" ht="13.5">
      <c r="AC317" s="159"/>
    </row>
    <row r="318" ht="13.5">
      <c r="AC318" s="159"/>
    </row>
    <row r="319" ht="13.5">
      <c r="AC319" s="159"/>
    </row>
    <row r="320" ht="13.5">
      <c r="AC320" s="159"/>
    </row>
    <row r="321" ht="13.5">
      <c r="AC321" s="159"/>
    </row>
    <row r="322" ht="13.5">
      <c r="AC322" s="159"/>
    </row>
    <row r="323" ht="13.5">
      <c r="AC323" s="159"/>
    </row>
    <row r="324" ht="13.5">
      <c r="AC324" s="159"/>
    </row>
    <row r="325" ht="13.5">
      <c r="AC325" s="159"/>
    </row>
    <row r="326" ht="13.5">
      <c r="AC326" s="159"/>
    </row>
    <row r="327" ht="13.5">
      <c r="AC327" s="159"/>
    </row>
    <row r="328" ht="13.5">
      <c r="AC328" s="159"/>
    </row>
    <row r="329" ht="13.5">
      <c r="AC329" s="159"/>
    </row>
    <row r="330" ht="13.5">
      <c r="AC330" s="159"/>
    </row>
    <row r="331" ht="13.5">
      <c r="AC331" s="159"/>
    </row>
    <row r="332" ht="13.5">
      <c r="AC332" s="159"/>
    </row>
    <row r="333" ht="13.5">
      <c r="AC333" s="159"/>
    </row>
    <row r="334" ht="13.5">
      <c r="AC334" s="159"/>
    </row>
    <row r="335" ht="13.5">
      <c r="AC335" s="159"/>
    </row>
    <row r="336" ht="13.5">
      <c r="AC336" s="159"/>
    </row>
    <row r="337" ht="13.5">
      <c r="AC337" s="159"/>
    </row>
    <row r="338" ht="13.5">
      <c r="AC338" s="159"/>
    </row>
    <row r="339" ht="13.5">
      <c r="AC339" s="159"/>
    </row>
    <row r="340" ht="13.5">
      <c r="AC340" s="159"/>
    </row>
    <row r="341" ht="13.5">
      <c r="AC341" s="159"/>
    </row>
    <row r="342" ht="13.5">
      <c r="AC342" s="159"/>
    </row>
    <row r="343" ht="13.5">
      <c r="AC343" s="159"/>
    </row>
    <row r="344" ht="13.5">
      <c r="AC344" s="159"/>
    </row>
    <row r="345" ht="13.5">
      <c r="AC345" s="159"/>
    </row>
    <row r="346" ht="13.5">
      <c r="AC346" s="159"/>
    </row>
    <row r="347" ht="13.5">
      <c r="AC347" s="159"/>
    </row>
    <row r="348" ht="13.5">
      <c r="AC348" s="159"/>
    </row>
    <row r="349" ht="13.5">
      <c r="AC349" s="159"/>
    </row>
    <row r="350" ht="13.5">
      <c r="AC350" s="159"/>
    </row>
    <row r="351" ht="13.5">
      <c r="AC351" s="159"/>
    </row>
    <row r="352" ht="13.5">
      <c r="AC352" s="159"/>
    </row>
    <row r="353" ht="13.5">
      <c r="AC353" s="159"/>
    </row>
    <row r="354" ht="13.5">
      <c r="AC354" s="159"/>
    </row>
    <row r="355" ht="13.5">
      <c r="AC355" s="159"/>
    </row>
    <row r="356" ht="13.5">
      <c r="AC356" s="159"/>
    </row>
    <row r="357" ht="13.5">
      <c r="AC357" s="159"/>
    </row>
    <row r="358" ht="13.5">
      <c r="AC358" s="159"/>
    </row>
    <row r="359" ht="13.5">
      <c r="AC359" s="159"/>
    </row>
    <row r="360" ht="13.5">
      <c r="AC360" s="159"/>
    </row>
    <row r="361" ht="13.5">
      <c r="AC361" s="159"/>
    </row>
    <row r="362" ht="13.5">
      <c r="AC362" s="159"/>
    </row>
    <row r="363" ht="13.5">
      <c r="AC363" s="159"/>
    </row>
    <row r="364" ht="13.5">
      <c r="AC364" s="159"/>
    </row>
    <row r="365" ht="13.5">
      <c r="AC365" s="159"/>
    </row>
    <row r="366" ht="13.5">
      <c r="AC366" s="159"/>
    </row>
    <row r="367" ht="13.5">
      <c r="AC367" s="159"/>
    </row>
    <row r="368" ht="13.5">
      <c r="AC368" s="159"/>
    </row>
    <row r="369" ht="13.5">
      <c r="AC369" s="159"/>
    </row>
    <row r="370" ht="13.5">
      <c r="AC370" s="159"/>
    </row>
    <row r="371" ht="13.5">
      <c r="AC371" s="159"/>
    </row>
    <row r="372" ht="13.5">
      <c r="AC372" s="159"/>
    </row>
    <row r="373" ht="13.5">
      <c r="AC373" s="159"/>
    </row>
    <row r="374" ht="13.5">
      <c r="AC374" s="159"/>
    </row>
    <row r="375" ht="13.5">
      <c r="AC375" s="159"/>
    </row>
    <row r="376" ht="13.5">
      <c r="AC376" s="159"/>
    </row>
    <row r="377" ht="13.5">
      <c r="AC377" s="159"/>
    </row>
    <row r="378" ht="13.5">
      <c r="AC378" s="159"/>
    </row>
    <row r="379" ht="13.5">
      <c r="AC379" s="159"/>
    </row>
    <row r="380" ht="13.5">
      <c r="AC380" s="159"/>
    </row>
    <row r="381" ht="13.5">
      <c r="AC381" s="159"/>
    </row>
    <row r="382" ht="13.5">
      <c r="AC382" s="159"/>
    </row>
    <row r="383" ht="13.5">
      <c r="AC383" s="159"/>
    </row>
    <row r="384" ht="13.5">
      <c r="AC384" s="159"/>
    </row>
    <row r="385" ht="13.5">
      <c r="AC385" s="159"/>
    </row>
    <row r="386" ht="13.5">
      <c r="AC386" s="159"/>
    </row>
    <row r="387" ht="13.5">
      <c r="AC387" s="159"/>
    </row>
    <row r="388" ht="13.5">
      <c r="AC388" s="159"/>
    </row>
    <row r="389" ht="13.5">
      <c r="AC389" s="159"/>
    </row>
    <row r="390" ht="13.5">
      <c r="AC390" s="159"/>
    </row>
    <row r="391" ht="13.5">
      <c r="AC391" s="159"/>
    </row>
    <row r="392" ht="13.5">
      <c r="AC392" s="159"/>
    </row>
    <row r="393" ht="13.5">
      <c r="AC393" s="159"/>
    </row>
    <row r="394" ht="13.5">
      <c r="AC394" s="159"/>
    </row>
    <row r="395" ht="13.5">
      <c r="AC395" s="159"/>
    </row>
    <row r="396" ht="13.5">
      <c r="AC396" s="159"/>
    </row>
    <row r="397" ht="13.5">
      <c r="AC397" s="159"/>
    </row>
    <row r="398" ht="13.5">
      <c r="AC398" s="159"/>
    </row>
    <row r="399" ht="13.5">
      <c r="AC399" s="159"/>
    </row>
    <row r="400" ht="13.5">
      <c r="AC400" s="159"/>
    </row>
    <row r="401" ht="13.5">
      <c r="AC401" s="159"/>
    </row>
    <row r="402" ht="13.5">
      <c r="AC402" s="159"/>
    </row>
    <row r="403" ht="13.5">
      <c r="AC403" s="159"/>
    </row>
    <row r="404" ht="13.5">
      <c r="AC404" s="159"/>
    </row>
    <row r="405" ht="13.5">
      <c r="AC405" s="159"/>
    </row>
    <row r="406" ht="13.5">
      <c r="AC406" s="159"/>
    </row>
    <row r="407" ht="13.5">
      <c r="AC407" s="159"/>
    </row>
    <row r="408" ht="13.5">
      <c r="AC408" s="159"/>
    </row>
    <row r="409" ht="13.5">
      <c r="AC409" s="159"/>
    </row>
    <row r="410" ht="13.5">
      <c r="AC410" s="159"/>
    </row>
    <row r="411" ht="13.5">
      <c r="AC411" s="159"/>
    </row>
    <row r="412" ht="13.5">
      <c r="AC412" s="159"/>
    </row>
    <row r="413" ht="13.5">
      <c r="AC413" s="159"/>
    </row>
    <row r="414" ht="13.5">
      <c r="AC414" s="159"/>
    </row>
    <row r="415" ht="13.5">
      <c r="AC415" s="159"/>
    </row>
    <row r="416" ht="13.5">
      <c r="AC416" s="159"/>
    </row>
    <row r="417" ht="13.5">
      <c r="AC417" s="159"/>
    </row>
    <row r="418" ht="13.5">
      <c r="AC418" s="159"/>
    </row>
    <row r="419" ht="13.5">
      <c r="AC419" s="159"/>
    </row>
    <row r="420" ht="13.5">
      <c r="AC420" s="159"/>
    </row>
    <row r="421" ht="13.5">
      <c r="AC421" s="159"/>
    </row>
    <row r="422" ht="13.5">
      <c r="AC422" s="159"/>
    </row>
    <row r="423" ht="13.5">
      <c r="AC423" s="159"/>
    </row>
    <row r="424" ht="13.5">
      <c r="AC424" s="159"/>
    </row>
    <row r="425" ht="13.5">
      <c r="AC425" s="159"/>
    </row>
    <row r="426" ht="13.5">
      <c r="AC426" s="159"/>
    </row>
    <row r="427" ht="13.5">
      <c r="AC427" s="159"/>
    </row>
    <row r="428" ht="13.5">
      <c r="AC428" s="159"/>
    </row>
    <row r="429" ht="13.5">
      <c r="AC429" s="159"/>
    </row>
    <row r="430" ht="13.5">
      <c r="AC430" s="159"/>
    </row>
    <row r="431" ht="13.5">
      <c r="AC431" s="159"/>
    </row>
    <row r="432" ht="13.5">
      <c r="AC432" s="159"/>
    </row>
    <row r="433" ht="13.5">
      <c r="AC433" s="159"/>
    </row>
    <row r="434" ht="13.5">
      <c r="AC434" s="159"/>
    </row>
    <row r="435" ht="13.5">
      <c r="AC435" s="159"/>
    </row>
    <row r="436" ht="13.5">
      <c r="AC436" s="159"/>
    </row>
    <row r="437" ht="13.5">
      <c r="AC437" s="159"/>
    </row>
    <row r="438" ht="13.5">
      <c r="AC438" s="159"/>
    </row>
    <row r="439" ht="13.5">
      <c r="AC439" s="159"/>
    </row>
    <row r="440" ht="13.5">
      <c r="AC440" s="159"/>
    </row>
    <row r="441" ht="13.5">
      <c r="AC441" s="159"/>
    </row>
    <row r="442" ht="13.5">
      <c r="AC442" s="159"/>
    </row>
    <row r="443" ht="13.5">
      <c r="AC443" s="159"/>
    </row>
    <row r="444" ht="13.5">
      <c r="AC444" s="159"/>
    </row>
    <row r="445" ht="13.5">
      <c r="AC445" s="159"/>
    </row>
    <row r="446" ht="13.5">
      <c r="AC446" s="159"/>
    </row>
    <row r="447" ht="13.5">
      <c r="AC447" s="159"/>
    </row>
    <row r="448" ht="13.5">
      <c r="AC448" s="159"/>
    </row>
    <row r="449" ht="13.5">
      <c r="AC449" s="159"/>
    </row>
    <row r="450" ht="13.5">
      <c r="AC450" s="159"/>
    </row>
    <row r="451" ht="13.5">
      <c r="AC451" s="159"/>
    </row>
    <row r="452" ht="13.5">
      <c r="AC452" s="159"/>
    </row>
    <row r="453" ht="13.5">
      <c r="AC453" s="159"/>
    </row>
    <row r="454" ht="13.5">
      <c r="AC454" s="159"/>
    </row>
    <row r="455" ht="13.5">
      <c r="AC455" s="159"/>
    </row>
    <row r="456" ht="13.5">
      <c r="AC456" s="159"/>
    </row>
    <row r="457" ht="13.5">
      <c r="AC457" s="159"/>
    </row>
    <row r="458" ht="13.5">
      <c r="AC458" s="159"/>
    </row>
    <row r="459" ht="13.5">
      <c r="AC459" s="159"/>
    </row>
    <row r="460" ht="13.5">
      <c r="AC460" s="159"/>
    </row>
    <row r="461" ht="13.5">
      <c r="AC461" s="159"/>
    </row>
    <row r="462" ht="13.5">
      <c r="AC462" s="159"/>
    </row>
    <row r="463" ht="13.5">
      <c r="AC463" s="159"/>
    </row>
    <row r="464" ht="13.5">
      <c r="AC464" s="159"/>
    </row>
    <row r="465" ht="13.5">
      <c r="AC465" s="159"/>
    </row>
    <row r="466" ht="13.5">
      <c r="AC466" s="159"/>
    </row>
    <row r="467" ht="13.5">
      <c r="AC467" s="159"/>
    </row>
    <row r="468" ht="13.5">
      <c r="AC468" s="159"/>
    </row>
    <row r="469" ht="13.5">
      <c r="AC469" s="159"/>
    </row>
    <row r="470" ht="13.5">
      <c r="AC470" s="159"/>
    </row>
    <row r="471" ht="13.5">
      <c r="AC471" s="159"/>
    </row>
    <row r="472" ht="13.5">
      <c r="AC472" s="159"/>
    </row>
    <row r="473" ht="13.5">
      <c r="AC473" s="159"/>
    </row>
    <row r="474" ht="13.5">
      <c r="AC474" s="159"/>
    </row>
    <row r="475" ht="13.5">
      <c r="AC475" s="159"/>
    </row>
    <row r="476" ht="13.5">
      <c r="AC476" s="159"/>
    </row>
    <row r="477" ht="13.5">
      <c r="AC477" s="159"/>
    </row>
    <row r="478" ht="13.5">
      <c r="AC478" s="159"/>
    </row>
    <row r="479" ht="13.5">
      <c r="AC479" s="159"/>
    </row>
    <row r="480" ht="13.5">
      <c r="AC480" s="159"/>
    </row>
    <row r="481" ht="13.5">
      <c r="AC481" s="159"/>
    </row>
    <row r="482" ht="13.5">
      <c r="AC482" s="159"/>
    </row>
    <row r="483" ht="13.5">
      <c r="AC483" s="159"/>
    </row>
    <row r="484" ht="13.5">
      <c r="AC484" s="159"/>
    </row>
    <row r="485" ht="13.5">
      <c r="AC485" s="159"/>
    </row>
    <row r="486" ht="13.5">
      <c r="AC486" s="159"/>
    </row>
    <row r="487" ht="13.5">
      <c r="AC487" s="159"/>
    </row>
    <row r="488" ht="13.5">
      <c r="AC488" s="159"/>
    </row>
    <row r="489" ht="13.5">
      <c r="AC489" s="159"/>
    </row>
    <row r="490" ht="13.5">
      <c r="AC490" s="159"/>
    </row>
  </sheetData>
  <sheetProtection/>
  <mergeCells count="49">
    <mergeCell ref="H4:I4"/>
    <mergeCell ref="J4:O4"/>
    <mergeCell ref="P4:U4"/>
    <mergeCell ref="V4:AA4"/>
    <mergeCell ref="AB4:AD4"/>
    <mergeCell ref="AE4:AG4"/>
    <mergeCell ref="AH4:AJ4"/>
    <mergeCell ref="AK4:AM4"/>
    <mergeCell ref="A1:A3"/>
    <mergeCell ref="A4:A7"/>
    <mergeCell ref="B4:B7"/>
    <mergeCell ref="C6:C7"/>
    <mergeCell ref="D6:D7"/>
    <mergeCell ref="E4:E7"/>
    <mergeCell ref="F6:F7"/>
    <mergeCell ref="G6:G7"/>
    <mergeCell ref="H1:H3"/>
    <mergeCell ref="H5:H7"/>
    <mergeCell ref="I5:I7"/>
    <mergeCell ref="J5:J7"/>
    <mergeCell ref="M5:M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1:AL3"/>
    <mergeCell ref="AL5:AL7"/>
    <mergeCell ref="AM1:AM3"/>
    <mergeCell ref="AM5:AM7"/>
    <mergeCell ref="B1:D3"/>
    <mergeCell ref="E1:G3"/>
    <mergeCell ref="J1:L3"/>
    <mergeCell ref="M1:O3"/>
    <mergeCell ref="P1:AA3"/>
    <mergeCell ref="AB1:AJ3"/>
    <mergeCell ref="K5:L6"/>
    <mergeCell ref="N5:O6"/>
    <mergeCell ref="P5:R6"/>
    <mergeCell ref="S5:U6"/>
    <mergeCell ref="V5:X6"/>
    <mergeCell ref="Y5:AA6"/>
    <mergeCell ref="C4:D5"/>
    <mergeCell ref="F4:G5"/>
  </mergeCells>
  <printOptions/>
  <pageMargins left="0.71" right="0.71" top="0.75" bottom="0.75" header="0.31" footer="0.31"/>
  <pageSetup horizontalDpi="200" verticalDpi="2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90"/>
  <sheetViews>
    <sheetView tabSelected="1" zoomScaleSheetLayoutView="100" workbookViewId="0" topLeftCell="A1">
      <pane xSplit="1" ySplit="7" topLeftCell="B8" activePane="bottomRight" state="frozen"/>
      <selection pane="bottomRight" activeCell="B113" sqref="B113"/>
    </sheetView>
  </sheetViews>
  <sheetFormatPr defaultColWidth="9.00390625" defaultRowHeight="13.5"/>
  <cols>
    <col min="1" max="1" width="15.625" style="5" customWidth="1"/>
    <col min="2" max="2" width="14.625" style="6" customWidth="1"/>
    <col min="3" max="3" width="13.00390625" style="6" customWidth="1"/>
    <col min="4" max="4" width="10.875" style="6" customWidth="1"/>
    <col min="5" max="7" width="14.875" style="7" customWidth="1"/>
    <col min="8" max="8" width="14.875" style="8" customWidth="1"/>
    <col min="9" max="9" width="14.875" style="0" hidden="1" customWidth="1"/>
    <col min="10" max="12" width="14.875" style="9" customWidth="1"/>
    <col min="13" max="15" width="14.875" style="10" customWidth="1"/>
    <col min="16" max="20" width="14.875" style="11" customWidth="1"/>
    <col min="21" max="21" width="10.875" style="11" customWidth="1"/>
    <col min="22" max="23" width="15.125" style="11" customWidth="1"/>
    <col min="24" max="24" width="14.125" style="11" customWidth="1"/>
    <col min="25" max="25" width="15.375" style="11" customWidth="1"/>
    <col min="26" max="26" width="15.50390625" style="11" customWidth="1"/>
    <col min="27" max="27" width="13.125" style="11" customWidth="1"/>
    <col min="28" max="28" width="15.125" style="12" customWidth="1"/>
    <col min="29" max="29" width="15.125" style="13" customWidth="1"/>
    <col min="30" max="30" width="12.75390625" style="12" customWidth="1"/>
    <col min="31" max="31" width="15.125" style="0" customWidth="1"/>
    <col min="32" max="32" width="13.75390625" style="0" customWidth="1"/>
    <col min="33" max="33" width="12.00390625" style="0" customWidth="1"/>
    <col min="34" max="34" width="13.25390625" style="0" customWidth="1"/>
    <col min="35" max="35" width="12.75390625" style="0" customWidth="1"/>
    <col min="36" max="36" width="10.625" style="0" customWidth="1"/>
    <col min="37" max="37" width="15.50390625" style="0" customWidth="1"/>
    <col min="38" max="38" width="15.00390625" style="6" customWidth="1"/>
    <col min="39" max="39" width="16.25390625" style="14" customWidth="1"/>
  </cols>
  <sheetData>
    <row r="1" spans="1:39" s="1" customFormat="1" ht="29.25" customHeight="1">
      <c r="A1" s="15" t="s">
        <v>0</v>
      </c>
      <c r="B1" s="16" t="s">
        <v>1</v>
      </c>
      <c r="C1" s="16"/>
      <c r="D1" s="16"/>
      <c r="E1" s="17" t="s">
        <v>2</v>
      </c>
      <c r="F1" s="17"/>
      <c r="G1" s="17"/>
      <c r="H1" s="18" t="s">
        <v>3</v>
      </c>
      <c r="J1" s="62" t="s">
        <v>4</v>
      </c>
      <c r="K1" s="62"/>
      <c r="L1" s="62"/>
      <c r="M1" s="63" t="s">
        <v>5</v>
      </c>
      <c r="N1" s="63"/>
      <c r="O1" s="63"/>
      <c r="P1" s="64" t="s">
        <v>6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112"/>
      <c r="AC1" s="112"/>
      <c r="AD1" s="112"/>
      <c r="AE1" s="112"/>
      <c r="AF1" s="112"/>
      <c r="AG1" s="112"/>
      <c r="AH1" s="112"/>
      <c r="AI1" s="112"/>
      <c r="AJ1" s="112"/>
      <c r="AL1" s="16" t="s">
        <v>7</v>
      </c>
      <c r="AM1" s="137" t="s">
        <v>8</v>
      </c>
    </row>
    <row r="2" spans="1:39" s="1" customFormat="1" ht="20.25" customHeight="1">
      <c r="A2" s="15"/>
      <c r="B2" s="16"/>
      <c r="C2" s="16"/>
      <c r="D2" s="16"/>
      <c r="E2" s="17"/>
      <c r="F2" s="17"/>
      <c r="G2" s="17"/>
      <c r="H2" s="18"/>
      <c r="J2" s="62"/>
      <c r="K2" s="62"/>
      <c r="L2" s="62"/>
      <c r="M2" s="63"/>
      <c r="N2" s="63"/>
      <c r="O2" s="63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112"/>
      <c r="AC2" s="112"/>
      <c r="AD2" s="112"/>
      <c r="AE2" s="112"/>
      <c r="AF2" s="112"/>
      <c r="AG2" s="112"/>
      <c r="AH2" s="112"/>
      <c r="AI2" s="112"/>
      <c r="AJ2" s="112"/>
      <c r="AL2" s="16"/>
      <c r="AM2" s="137"/>
    </row>
    <row r="3" spans="1:39" s="1" customFormat="1" ht="38.25" customHeight="1">
      <c r="A3" s="19"/>
      <c r="B3" s="20"/>
      <c r="C3" s="20"/>
      <c r="D3" s="20"/>
      <c r="E3" s="21"/>
      <c r="F3" s="21"/>
      <c r="G3" s="21"/>
      <c r="H3" s="22"/>
      <c r="J3" s="65"/>
      <c r="K3" s="65"/>
      <c r="L3" s="65"/>
      <c r="M3" s="66"/>
      <c r="N3" s="66"/>
      <c r="O3" s="66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113"/>
      <c r="AC3" s="113"/>
      <c r="AD3" s="113"/>
      <c r="AE3" s="113"/>
      <c r="AF3" s="113"/>
      <c r="AG3" s="113"/>
      <c r="AH3" s="113"/>
      <c r="AI3" s="113"/>
      <c r="AJ3" s="113"/>
      <c r="AL3" s="20"/>
      <c r="AM3" s="138"/>
    </row>
    <row r="4" spans="1:39" ht="38.25" customHeight="1">
      <c r="A4" s="23" t="s">
        <v>9</v>
      </c>
      <c r="B4" s="24" t="s">
        <v>10</v>
      </c>
      <c r="C4" s="25" t="s">
        <v>11</v>
      </c>
      <c r="D4" s="26"/>
      <c r="E4" s="27" t="s">
        <v>10</v>
      </c>
      <c r="F4" s="28" t="s">
        <v>12</v>
      </c>
      <c r="G4" s="29"/>
      <c r="H4" s="30" t="s">
        <v>13</v>
      </c>
      <c r="I4" s="30"/>
      <c r="J4" s="68" t="s">
        <v>14</v>
      </c>
      <c r="K4" s="69"/>
      <c r="L4" s="69"/>
      <c r="M4" s="69"/>
      <c r="N4" s="69"/>
      <c r="O4" s="70"/>
      <c r="P4" s="71" t="s">
        <v>15</v>
      </c>
      <c r="Q4" s="71"/>
      <c r="R4" s="71"/>
      <c r="S4" s="71"/>
      <c r="T4" s="71"/>
      <c r="U4" s="71"/>
      <c r="V4" s="104" t="s">
        <v>16</v>
      </c>
      <c r="W4" s="104"/>
      <c r="X4" s="104"/>
      <c r="Y4" s="104"/>
      <c r="Z4" s="104"/>
      <c r="AA4" s="114"/>
      <c r="AB4" s="115" t="s">
        <v>17</v>
      </c>
      <c r="AC4" s="116"/>
      <c r="AD4" s="115"/>
      <c r="AE4" s="115" t="s">
        <v>18</v>
      </c>
      <c r="AF4" s="116"/>
      <c r="AG4" s="115"/>
      <c r="AH4" s="115" t="s">
        <v>19</v>
      </c>
      <c r="AI4" s="116"/>
      <c r="AJ4" s="115"/>
      <c r="AK4" s="139" t="s">
        <v>20</v>
      </c>
      <c r="AL4" s="140"/>
      <c r="AM4" s="141"/>
    </row>
    <row r="5" spans="1:39" s="2" customFormat="1" ht="9" customHeight="1">
      <c r="A5" s="31"/>
      <c r="B5" s="32"/>
      <c r="C5" s="33"/>
      <c r="D5" s="34"/>
      <c r="E5" s="35"/>
      <c r="F5" s="36"/>
      <c r="G5" s="37"/>
      <c r="H5" s="38" t="s">
        <v>21</v>
      </c>
      <c r="I5" s="72" t="s">
        <v>22</v>
      </c>
      <c r="J5" s="73" t="s">
        <v>10</v>
      </c>
      <c r="K5" s="74" t="s">
        <v>23</v>
      </c>
      <c r="L5" s="75"/>
      <c r="M5" s="76" t="s">
        <v>10</v>
      </c>
      <c r="N5" s="77" t="s">
        <v>12</v>
      </c>
      <c r="O5" s="78"/>
      <c r="P5" s="79" t="s">
        <v>24</v>
      </c>
      <c r="Q5" s="105"/>
      <c r="R5" s="106"/>
      <c r="S5" s="79" t="s">
        <v>25</v>
      </c>
      <c r="T5" s="105"/>
      <c r="U5" s="106"/>
      <c r="V5" s="107" t="s">
        <v>26</v>
      </c>
      <c r="W5" s="83"/>
      <c r="X5" s="83"/>
      <c r="Y5" s="107" t="s">
        <v>27</v>
      </c>
      <c r="Z5" s="83"/>
      <c r="AA5" s="117"/>
      <c r="AB5" s="118" t="s">
        <v>10</v>
      </c>
      <c r="AC5" s="119" t="s">
        <v>23</v>
      </c>
      <c r="AD5" s="118" t="s">
        <v>12</v>
      </c>
      <c r="AE5" s="118" t="s">
        <v>10</v>
      </c>
      <c r="AF5" s="119" t="s">
        <v>23</v>
      </c>
      <c r="AG5" s="118" t="s">
        <v>12</v>
      </c>
      <c r="AH5" s="118" t="s">
        <v>10</v>
      </c>
      <c r="AI5" s="119" t="s">
        <v>23</v>
      </c>
      <c r="AJ5" s="118" t="s">
        <v>12</v>
      </c>
      <c r="AK5" s="142" t="s">
        <v>10</v>
      </c>
      <c r="AL5" s="143" t="s">
        <v>23</v>
      </c>
      <c r="AM5" s="144" t="s">
        <v>12</v>
      </c>
    </row>
    <row r="6" spans="1:39" s="2" customFormat="1" ht="9.75" customHeight="1">
      <c r="A6" s="31"/>
      <c r="B6" s="32"/>
      <c r="C6" s="39" t="s">
        <v>28</v>
      </c>
      <c r="D6" s="39" t="s">
        <v>29</v>
      </c>
      <c r="E6" s="35"/>
      <c r="F6" s="40" t="s">
        <v>28</v>
      </c>
      <c r="G6" s="40" t="s">
        <v>29</v>
      </c>
      <c r="H6" s="38"/>
      <c r="I6" s="80"/>
      <c r="J6" s="81"/>
      <c r="K6" s="74"/>
      <c r="L6" s="75"/>
      <c r="M6" s="82"/>
      <c r="N6" s="77"/>
      <c r="O6" s="78"/>
      <c r="P6" s="83"/>
      <c r="Q6" s="107"/>
      <c r="R6" s="108"/>
      <c r="S6" s="83"/>
      <c r="T6" s="107"/>
      <c r="U6" s="108"/>
      <c r="V6" s="83"/>
      <c r="W6" s="107"/>
      <c r="X6" s="107"/>
      <c r="Y6" s="83"/>
      <c r="Z6" s="107"/>
      <c r="AA6" s="108"/>
      <c r="AB6" s="118"/>
      <c r="AC6" s="119"/>
      <c r="AD6" s="118"/>
      <c r="AE6" s="118"/>
      <c r="AF6" s="119"/>
      <c r="AG6" s="118"/>
      <c r="AH6" s="118"/>
      <c r="AI6" s="119"/>
      <c r="AJ6" s="118"/>
      <c r="AK6" s="145"/>
      <c r="AL6" s="143"/>
      <c r="AM6" s="144"/>
    </row>
    <row r="7" spans="1:39" s="2" customFormat="1" ht="18" customHeight="1">
      <c r="A7" s="31"/>
      <c r="B7" s="32"/>
      <c r="C7" s="24"/>
      <c r="D7" s="24"/>
      <c r="E7" s="35"/>
      <c r="F7" s="27"/>
      <c r="G7" s="27"/>
      <c r="H7" s="41"/>
      <c r="I7" s="31"/>
      <c r="J7" s="84"/>
      <c r="K7" s="85" t="s">
        <v>30</v>
      </c>
      <c r="L7" s="85" t="s">
        <v>31</v>
      </c>
      <c r="M7" s="86"/>
      <c r="N7" s="82" t="s">
        <v>30</v>
      </c>
      <c r="O7" s="82" t="s">
        <v>31</v>
      </c>
      <c r="P7" s="87" t="s">
        <v>32</v>
      </c>
      <c r="Q7" s="87" t="s">
        <v>33</v>
      </c>
      <c r="R7" s="87" t="s">
        <v>34</v>
      </c>
      <c r="S7" s="87" t="s">
        <v>32</v>
      </c>
      <c r="T7" s="87" t="s">
        <v>33</v>
      </c>
      <c r="U7" s="87" t="s">
        <v>34</v>
      </c>
      <c r="V7" s="87" t="s">
        <v>32</v>
      </c>
      <c r="W7" s="87" t="s">
        <v>33</v>
      </c>
      <c r="X7" s="87" t="s">
        <v>34</v>
      </c>
      <c r="Y7" s="87" t="s">
        <v>32</v>
      </c>
      <c r="Z7" s="87" t="s">
        <v>33</v>
      </c>
      <c r="AA7" s="120" t="s">
        <v>34</v>
      </c>
      <c r="AB7" s="121"/>
      <c r="AC7" s="122"/>
      <c r="AD7" s="121"/>
      <c r="AE7" s="123"/>
      <c r="AF7" s="124"/>
      <c r="AG7" s="123"/>
      <c r="AH7" s="123"/>
      <c r="AI7" s="124"/>
      <c r="AJ7" s="123"/>
      <c r="AK7" s="146"/>
      <c r="AL7" s="147"/>
      <c r="AM7" s="148"/>
    </row>
    <row r="8" spans="1:39" s="3" customFormat="1" ht="18.75" customHeight="1">
      <c r="A8" s="42" t="s">
        <v>35</v>
      </c>
      <c r="B8" s="43" t="s">
        <v>36</v>
      </c>
      <c r="C8" s="43">
        <v>2</v>
      </c>
      <c r="D8" s="43">
        <v>3</v>
      </c>
      <c r="E8" s="44" t="s">
        <v>37</v>
      </c>
      <c r="F8" s="44">
        <v>5</v>
      </c>
      <c r="G8" s="44">
        <v>6</v>
      </c>
      <c r="H8" s="45">
        <v>7</v>
      </c>
      <c r="I8" s="42"/>
      <c r="J8" s="88" t="s">
        <v>38</v>
      </c>
      <c r="K8" s="88">
        <v>9</v>
      </c>
      <c r="L8" s="88">
        <v>10</v>
      </c>
      <c r="M8" s="89" t="s">
        <v>39</v>
      </c>
      <c r="N8" s="89">
        <v>12</v>
      </c>
      <c r="O8" s="89">
        <v>13</v>
      </c>
      <c r="P8" s="90" t="s">
        <v>40</v>
      </c>
      <c r="Q8" s="90">
        <v>15</v>
      </c>
      <c r="R8" s="90">
        <v>16</v>
      </c>
      <c r="S8" s="90" t="s">
        <v>41</v>
      </c>
      <c r="T8" s="90">
        <v>18</v>
      </c>
      <c r="U8" s="90">
        <v>19</v>
      </c>
      <c r="V8" s="90" t="s">
        <v>42</v>
      </c>
      <c r="W8" s="90">
        <v>21</v>
      </c>
      <c r="X8" s="90">
        <v>22</v>
      </c>
      <c r="Y8" s="90" t="s">
        <v>43</v>
      </c>
      <c r="Z8" s="90">
        <v>24</v>
      </c>
      <c r="AA8" s="125">
        <v>25</v>
      </c>
      <c r="AB8" s="46" t="s">
        <v>44</v>
      </c>
      <c r="AC8" s="126">
        <v>27</v>
      </c>
      <c r="AD8" s="127">
        <v>28</v>
      </c>
      <c r="AE8" s="46" t="s">
        <v>45</v>
      </c>
      <c r="AF8" s="126">
        <v>30</v>
      </c>
      <c r="AG8" s="127">
        <v>31</v>
      </c>
      <c r="AH8" s="46" t="s">
        <v>46</v>
      </c>
      <c r="AI8" s="149">
        <v>33</v>
      </c>
      <c r="AJ8" s="42">
        <v>34</v>
      </c>
      <c r="AK8" s="42" t="s">
        <v>47</v>
      </c>
      <c r="AL8" s="43" t="s">
        <v>48</v>
      </c>
      <c r="AM8" s="150" t="s">
        <v>49</v>
      </c>
    </row>
    <row r="9" spans="1:39" s="4" customFormat="1" ht="18.75" customHeight="1">
      <c r="A9" s="46"/>
      <c r="B9" s="47">
        <f>SUM(B10:B107)</f>
        <v>383671.7073647012</v>
      </c>
      <c r="C9" s="47">
        <f aca="true" t="shared" si="0" ref="C9:AJ9">SUM(C10:C107)</f>
        <v>383658.67871650006</v>
      </c>
      <c r="D9" s="47">
        <f t="shared" si="0"/>
        <v>13.028648200825005</v>
      </c>
      <c r="E9" s="48">
        <f t="shared" si="0"/>
        <v>26041.1305414275</v>
      </c>
      <c r="F9" s="48">
        <f t="shared" si="0"/>
        <v>26039.82855</v>
      </c>
      <c r="G9" s="48">
        <f t="shared" si="0"/>
        <v>1.3019914275000002</v>
      </c>
      <c r="H9" s="49">
        <f t="shared" si="0"/>
        <v>910000</v>
      </c>
      <c r="I9" s="91">
        <f t="shared" si="0"/>
        <v>124241</v>
      </c>
      <c r="J9" s="92">
        <f t="shared" si="0"/>
        <v>7913.704600000004</v>
      </c>
      <c r="K9" s="92">
        <f t="shared" si="0"/>
        <v>7122.700000000001</v>
      </c>
      <c r="L9" s="92">
        <f t="shared" si="0"/>
        <v>791.0046000000006</v>
      </c>
      <c r="M9" s="93">
        <f t="shared" si="0"/>
        <v>3322.2389999999996</v>
      </c>
      <c r="N9" s="93">
        <f t="shared" si="0"/>
        <v>3008.4</v>
      </c>
      <c r="O9" s="93">
        <f t="shared" si="0"/>
        <v>313.83900000000017</v>
      </c>
      <c r="P9" s="94">
        <f t="shared" si="0"/>
        <v>2125000</v>
      </c>
      <c r="Q9" s="94">
        <f t="shared" si="0"/>
        <v>2115098.4767380003</v>
      </c>
      <c r="R9" s="94">
        <f t="shared" si="0"/>
        <v>9901.523261999999</v>
      </c>
      <c r="S9" s="94">
        <f t="shared" si="0"/>
        <v>350000</v>
      </c>
      <c r="T9" s="94">
        <f t="shared" si="0"/>
        <v>350000</v>
      </c>
      <c r="U9" s="94">
        <f t="shared" si="0"/>
        <v>0</v>
      </c>
      <c r="V9" s="94">
        <f t="shared" si="0"/>
        <v>5785038</v>
      </c>
      <c r="W9" s="94">
        <f t="shared" si="0"/>
        <v>5781865.931006</v>
      </c>
      <c r="X9" s="94">
        <f t="shared" si="0"/>
        <v>3172.0689939999997</v>
      </c>
      <c r="Y9" s="94">
        <f t="shared" si="0"/>
        <v>2788405</v>
      </c>
      <c r="Z9" s="94">
        <f t="shared" si="0"/>
        <v>2776367.22</v>
      </c>
      <c r="AA9" s="94">
        <f t="shared" si="0"/>
        <v>12037.779999999999</v>
      </c>
      <c r="AB9" s="91">
        <f t="shared" si="0"/>
        <v>1130622.101074</v>
      </c>
      <c r="AC9" s="91">
        <f t="shared" si="0"/>
        <v>1126142.101074</v>
      </c>
      <c r="AD9" s="91">
        <f t="shared" si="0"/>
        <v>4480</v>
      </c>
      <c r="AE9" s="91">
        <f t="shared" si="0"/>
        <v>847861.3857920073</v>
      </c>
      <c r="AF9" s="91">
        <f t="shared" si="0"/>
        <v>798868.9147228883</v>
      </c>
      <c r="AG9" s="91">
        <f t="shared" si="0"/>
        <v>48992.471069119005</v>
      </c>
      <c r="AH9" s="91">
        <f t="shared" si="0"/>
        <v>16187.660000000002</v>
      </c>
      <c r="AI9" s="91">
        <f t="shared" si="0"/>
        <v>15935.750000000002</v>
      </c>
      <c r="AJ9" s="91">
        <f t="shared" si="0"/>
        <v>251.91</v>
      </c>
      <c r="AK9" s="91">
        <f>AL9+AM9</f>
        <v>9610528.977872007</v>
      </c>
      <c r="AL9" s="151">
        <f>W9+AC9+AF9-AI9-H9</f>
        <v>6780941.196802888</v>
      </c>
      <c r="AM9" s="152">
        <f>Z9+AD9+AG9-AJ9</f>
        <v>2829587.781069119</v>
      </c>
    </row>
    <row r="10" spans="1:39" s="2" customFormat="1" ht="12" hidden="1">
      <c r="A10" s="50" t="s">
        <v>50</v>
      </c>
      <c r="B10" s="51">
        <v>67080.509</v>
      </c>
      <c r="C10" s="51">
        <v>67080</v>
      </c>
      <c r="D10" s="52">
        <v>0.509</v>
      </c>
      <c r="E10" s="53">
        <v>0</v>
      </c>
      <c r="F10" s="53">
        <v>0</v>
      </c>
      <c r="G10" s="53">
        <v>0</v>
      </c>
      <c r="H10" s="54">
        <v>330000</v>
      </c>
      <c r="I10" s="95">
        <v>56900</v>
      </c>
      <c r="J10" s="96">
        <f>K10+L10</f>
        <v>220</v>
      </c>
      <c r="K10" s="97">
        <v>200</v>
      </c>
      <c r="L10" s="97">
        <v>20</v>
      </c>
      <c r="M10" s="98">
        <f>N10+O10</f>
        <v>0</v>
      </c>
      <c r="N10" s="98">
        <v>0</v>
      </c>
      <c r="O10" s="98">
        <v>0</v>
      </c>
      <c r="P10" s="99">
        <v>200000</v>
      </c>
      <c r="Q10" s="109">
        <v>200000</v>
      </c>
      <c r="R10" s="109">
        <v>0</v>
      </c>
      <c r="S10" s="99">
        <v>0</v>
      </c>
      <c r="T10" s="109">
        <v>0</v>
      </c>
      <c r="U10" s="110">
        <v>0</v>
      </c>
      <c r="V10" s="111"/>
      <c r="W10" s="111"/>
      <c r="X10" s="111"/>
      <c r="Y10" s="99">
        <v>0</v>
      </c>
      <c r="Z10" s="109">
        <v>0</v>
      </c>
      <c r="AA10" s="110">
        <v>0</v>
      </c>
      <c r="AB10" s="128">
        <f>AC10+AD10</f>
        <v>0</v>
      </c>
      <c r="AC10" s="129"/>
      <c r="AD10" s="130"/>
      <c r="AE10" s="131">
        <f aca="true" t="shared" si="1" ref="AE10:AE73">AF10+AG10</f>
        <v>375740.43012467405</v>
      </c>
      <c r="AF10" s="132">
        <v>368727.785862555</v>
      </c>
      <c r="AG10" s="153">
        <v>7012.644262119</v>
      </c>
      <c r="AH10" s="131">
        <f aca="true" t="shared" si="2" ref="AH10:AH73">AI10+AJ10</f>
        <v>0</v>
      </c>
      <c r="AI10" s="154"/>
      <c r="AJ10" s="155"/>
      <c r="AK10" s="91">
        <f aca="true" t="shared" si="3" ref="AK10:AK73">AL10+AM10</f>
        <v>45740.43012467403</v>
      </c>
      <c r="AL10" s="151">
        <f aca="true" t="shared" si="4" ref="AL10:AL73">W10+AC10+AF10-AI10-H10</f>
        <v>38727.78586255503</v>
      </c>
      <c r="AM10" s="152">
        <f aca="true" t="shared" si="5" ref="AM10:AM73">Z10+AD10+AG10-AJ10</f>
        <v>7012.644262119</v>
      </c>
    </row>
    <row r="11" spans="1:39" ht="13.5" hidden="1">
      <c r="A11" s="55" t="s">
        <v>51</v>
      </c>
      <c r="B11" s="56">
        <v>3389.63007303</v>
      </c>
      <c r="C11" s="56">
        <v>3389.4606</v>
      </c>
      <c r="D11" s="57">
        <v>0.16947303</v>
      </c>
      <c r="E11" s="58">
        <v>0</v>
      </c>
      <c r="F11" s="58">
        <v>0</v>
      </c>
      <c r="G11" s="58">
        <v>0</v>
      </c>
      <c r="H11" s="59"/>
      <c r="I11" s="100"/>
      <c r="J11" s="96">
        <f aca="true" t="shared" si="6" ref="J11:J74">K11+L11</f>
        <v>177.4366</v>
      </c>
      <c r="K11" s="101">
        <v>161.306</v>
      </c>
      <c r="L11" s="101">
        <v>16.1306</v>
      </c>
      <c r="M11" s="98">
        <f aca="true" t="shared" si="7" ref="M11:M74">N11+O11</f>
        <v>0</v>
      </c>
      <c r="N11" s="102">
        <v>0</v>
      </c>
      <c r="O11" s="102">
        <v>0</v>
      </c>
      <c r="P11" s="99"/>
      <c r="Q11" s="109"/>
      <c r="R11" s="109"/>
      <c r="S11" s="99"/>
      <c r="T11" s="109"/>
      <c r="U11" s="109"/>
      <c r="V11" s="99">
        <v>161306</v>
      </c>
      <c r="W11" s="109">
        <v>161306</v>
      </c>
      <c r="X11" s="109"/>
      <c r="Y11" s="99"/>
      <c r="Z11" s="109"/>
      <c r="AA11" s="110"/>
      <c r="AB11" s="128">
        <f>AC11+AD11</f>
        <v>0</v>
      </c>
      <c r="AC11" s="133"/>
      <c r="AD11" s="134"/>
      <c r="AE11" s="131">
        <f t="shared" si="1"/>
        <v>0</v>
      </c>
      <c r="AF11" s="135"/>
      <c r="AG11" s="156"/>
      <c r="AH11" s="131">
        <f t="shared" si="2"/>
        <v>0</v>
      </c>
      <c r="AI11" s="100"/>
      <c r="AJ11" s="100"/>
      <c r="AK11" s="91">
        <f t="shared" si="3"/>
        <v>161306</v>
      </c>
      <c r="AL11" s="151">
        <f t="shared" si="4"/>
        <v>161306</v>
      </c>
      <c r="AM11" s="152">
        <f t="shared" si="5"/>
        <v>0</v>
      </c>
    </row>
    <row r="12" spans="1:39" ht="13.5" hidden="1">
      <c r="A12" s="55" t="s">
        <v>52</v>
      </c>
      <c r="B12" s="56">
        <v>93964.5369361425</v>
      </c>
      <c r="C12" s="56">
        <v>93960.56355</v>
      </c>
      <c r="D12" s="57">
        <v>3.9733861425</v>
      </c>
      <c r="E12" s="58">
        <v>17816.527081815</v>
      </c>
      <c r="F12" s="58">
        <v>17815.6363</v>
      </c>
      <c r="G12" s="58">
        <v>0.890781815</v>
      </c>
      <c r="H12" s="59"/>
      <c r="I12" s="100">
        <v>14492</v>
      </c>
      <c r="J12" s="96">
        <f t="shared" si="6"/>
        <v>4087.6725</v>
      </c>
      <c r="K12" s="101">
        <v>3677.4935</v>
      </c>
      <c r="L12" s="101">
        <v>410.179</v>
      </c>
      <c r="M12" s="98">
        <f t="shared" si="7"/>
        <v>2355.0580999999997</v>
      </c>
      <c r="N12" s="102">
        <v>2130.408</v>
      </c>
      <c r="O12" s="102">
        <v>224.6501</v>
      </c>
      <c r="P12" s="99">
        <v>92473</v>
      </c>
      <c r="Q12" s="109">
        <v>92473</v>
      </c>
      <c r="R12" s="109">
        <v>0</v>
      </c>
      <c r="S12" s="99">
        <v>0</v>
      </c>
      <c r="T12" s="109">
        <v>0</v>
      </c>
      <c r="U12" s="109">
        <v>0</v>
      </c>
      <c r="V12" s="99">
        <v>4103092.967414</v>
      </c>
      <c r="W12" s="109">
        <v>4103092.967414</v>
      </c>
      <c r="X12" s="109">
        <v>0</v>
      </c>
      <c r="Y12" s="99">
        <v>2228159.99</v>
      </c>
      <c r="Z12" s="109">
        <v>2228159.99</v>
      </c>
      <c r="AA12" s="110">
        <v>0</v>
      </c>
      <c r="AB12" s="128">
        <f>AC12+AD12</f>
        <v>178114.27</v>
      </c>
      <c r="AC12" s="129">
        <v>173634.27</v>
      </c>
      <c r="AD12" s="136">
        <v>4480</v>
      </c>
      <c r="AE12" s="131">
        <f t="shared" si="1"/>
        <v>145381.878379769</v>
      </c>
      <c r="AF12" s="135">
        <v>122138.185061769</v>
      </c>
      <c r="AG12" s="156">
        <v>23243.693318</v>
      </c>
      <c r="AH12" s="131">
        <f t="shared" si="2"/>
        <v>0</v>
      </c>
      <c r="AI12" s="100"/>
      <c r="AJ12" s="100"/>
      <c r="AK12" s="91">
        <f t="shared" si="3"/>
        <v>6654749.105793769</v>
      </c>
      <c r="AL12" s="151">
        <f t="shared" si="4"/>
        <v>4398865.422475768</v>
      </c>
      <c r="AM12" s="152">
        <f t="shared" si="5"/>
        <v>2255883.6833180003</v>
      </c>
    </row>
    <row r="13" spans="1:39" ht="13.5" hidden="1">
      <c r="A13" s="55" t="s">
        <v>53</v>
      </c>
      <c r="B13" s="56"/>
      <c r="C13" s="56"/>
      <c r="D13" s="57"/>
      <c r="E13" s="58"/>
      <c r="F13" s="58"/>
      <c r="G13" s="58"/>
      <c r="H13" s="59"/>
      <c r="I13" s="100"/>
      <c r="J13" s="96">
        <f t="shared" si="6"/>
        <v>0</v>
      </c>
      <c r="K13" s="101"/>
      <c r="L13" s="101"/>
      <c r="M13" s="98">
        <f t="shared" si="7"/>
        <v>0</v>
      </c>
      <c r="N13" s="102"/>
      <c r="O13" s="102"/>
      <c r="P13" s="99"/>
      <c r="Q13" s="109"/>
      <c r="R13" s="109"/>
      <c r="S13" s="99"/>
      <c r="T13" s="109"/>
      <c r="U13" s="109"/>
      <c r="V13" s="99"/>
      <c r="W13" s="109"/>
      <c r="X13" s="109"/>
      <c r="Y13" s="99"/>
      <c r="Z13" s="109"/>
      <c r="AA13" s="110"/>
      <c r="AB13" s="128"/>
      <c r="AC13" s="129"/>
      <c r="AD13" s="136"/>
      <c r="AE13" s="131">
        <f t="shared" si="1"/>
        <v>18.05875</v>
      </c>
      <c r="AF13" s="135">
        <v>18.05875</v>
      </c>
      <c r="AG13" s="156">
        <v>0</v>
      </c>
      <c r="AH13" s="131">
        <f t="shared" si="2"/>
        <v>0</v>
      </c>
      <c r="AI13" s="100"/>
      <c r="AJ13" s="100"/>
      <c r="AK13" s="91">
        <f t="shared" si="3"/>
        <v>18.05875</v>
      </c>
      <c r="AL13" s="151">
        <f t="shared" si="4"/>
        <v>18.05875</v>
      </c>
      <c r="AM13" s="152">
        <f t="shared" si="5"/>
        <v>0</v>
      </c>
    </row>
    <row r="14" spans="1:39" ht="13.5" hidden="1">
      <c r="A14" s="60" t="s">
        <v>54</v>
      </c>
      <c r="B14" s="56">
        <v>52.18820928</v>
      </c>
      <c r="C14" s="56">
        <v>52.1856</v>
      </c>
      <c r="D14" s="57">
        <v>0.00260928</v>
      </c>
      <c r="E14" s="58">
        <v>0</v>
      </c>
      <c r="F14" s="58">
        <v>0</v>
      </c>
      <c r="G14" s="58">
        <v>0</v>
      </c>
      <c r="H14" s="59"/>
      <c r="I14" s="100"/>
      <c r="J14" s="96">
        <f t="shared" si="6"/>
        <v>1.4556</v>
      </c>
      <c r="K14" s="101">
        <v>1.31</v>
      </c>
      <c r="L14" s="101">
        <v>0.1456</v>
      </c>
      <c r="M14" s="98">
        <f t="shared" si="7"/>
        <v>0</v>
      </c>
      <c r="N14" s="102">
        <v>0</v>
      </c>
      <c r="O14" s="102">
        <v>0</v>
      </c>
      <c r="P14" s="99">
        <v>0</v>
      </c>
      <c r="Q14" s="109">
        <v>0</v>
      </c>
      <c r="R14" s="109">
        <v>0</v>
      </c>
      <c r="S14" s="99">
        <v>0</v>
      </c>
      <c r="T14" s="109">
        <v>0</v>
      </c>
      <c r="U14" s="109">
        <v>0</v>
      </c>
      <c r="V14" s="99">
        <v>1459</v>
      </c>
      <c r="W14" s="109">
        <v>1459</v>
      </c>
      <c r="X14" s="109">
        <v>0</v>
      </c>
      <c r="Y14" s="99">
        <v>0</v>
      </c>
      <c r="Z14" s="109">
        <v>0</v>
      </c>
      <c r="AA14" s="110">
        <v>0</v>
      </c>
      <c r="AB14" s="128">
        <f aca="true" t="shared" si="8" ref="AB14:AB77">AC14+AD14</f>
        <v>0</v>
      </c>
      <c r="AC14" s="133"/>
      <c r="AD14" s="134"/>
      <c r="AE14" s="131">
        <f t="shared" si="1"/>
        <v>10052.0654</v>
      </c>
      <c r="AF14" s="135">
        <v>10052.0654</v>
      </c>
      <c r="AG14" s="156">
        <v>0</v>
      </c>
      <c r="AH14" s="131">
        <f t="shared" si="2"/>
        <v>0</v>
      </c>
      <c r="AI14" s="100"/>
      <c r="AJ14" s="100"/>
      <c r="AK14" s="91">
        <f t="shared" si="3"/>
        <v>11511.0654</v>
      </c>
      <c r="AL14" s="151">
        <f t="shared" si="4"/>
        <v>11511.0654</v>
      </c>
      <c r="AM14" s="152">
        <f t="shared" si="5"/>
        <v>0</v>
      </c>
    </row>
    <row r="15" spans="1:39" ht="13.5" hidden="1">
      <c r="A15" s="60" t="s">
        <v>55</v>
      </c>
      <c r="B15" s="56">
        <v>62.696834685</v>
      </c>
      <c r="C15" s="56">
        <v>62.6937</v>
      </c>
      <c r="D15" s="57">
        <v>0.003134685</v>
      </c>
      <c r="E15" s="58">
        <v>0</v>
      </c>
      <c r="F15" s="58">
        <v>0</v>
      </c>
      <c r="G15" s="58">
        <v>0</v>
      </c>
      <c r="H15" s="59"/>
      <c r="I15" s="100"/>
      <c r="J15" s="96">
        <f t="shared" si="6"/>
        <v>9.3506</v>
      </c>
      <c r="K15" s="101">
        <v>8.424</v>
      </c>
      <c r="L15" s="101">
        <v>0.9266</v>
      </c>
      <c r="M15" s="98">
        <f t="shared" si="7"/>
        <v>0.77</v>
      </c>
      <c r="N15" s="102">
        <v>0.7</v>
      </c>
      <c r="O15" s="102">
        <v>0.07</v>
      </c>
      <c r="P15" s="99">
        <v>0</v>
      </c>
      <c r="Q15" s="109">
        <v>0</v>
      </c>
      <c r="R15" s="109">
        <v>0</v>
      </c>
      <c r="S15" s="99">
        <v>0</v>
      </c>
      <c r="T15" s="109">
        <v>0</v>
      </c>
      <c r="U15" s="109">
        <v>0</v>
      </c>
      <c r="V15" s="99">
        <v>9265</v>
      </c>
      <c r="W15" s="109">
        <v>9265</v>
      </c>
      <c r="X15" s="109">
        <v>0</v>
      </c>
      <c r="Y15" s="99">
        <v>0</v>
      </c>
      <c r="Z15" s="109">
        <v>0</v>
      </c>
      <c r="AA15" s="110">
        <v>0</v>
      </c>
      <c r="AB15" s="128">
        <f t="shared" si="8"/>
        <v>0.02</v>
      </c>
      <c r="AC15" s="129">
        <v>0.02</v>
      </c>
      <c r="AD15" s="134"/>
      <c r="AE15" s="131">
        <f t="shared" si="1"/>
        <v>53.303411</v>
      </c>
      <c r="AF15" s="135">
        <v>53.303411</v>
      </c>
      <c r="AG15" s="156">
        <v>0</v>
      </c>
      <c r="AH15" s="131">
        <f t="shared" si="2"/>
        <v>0</v>
      </c>
      <c r="AI15" s="100"/>
      <c r="AJ15" s="100"/>
      <c r="AK15" s="91">
        <f t="shared" si="3"/>
        <v>9318.323411000001</v>
      </c>
      <c r="AL15" s="151">
        <f t="shared" si="4"/>
        <v>9318.323411000001</v>
      </c>
      <c r="AM15" s="152">
        <f t="shared" si="5"/>
        <v>0</v>
      </c>
    </row>
    <row r="16" spans="1:39" ht="13.5" hidden="1">
      <c r="A16" s="60" t="s">
        <v>56</v>
      </c>
      <c r="B16" s="56">
        <v>20085.849742775</v>
      </c>
      <c r="C16" s="56">
        <v>20084.8455005</v>
      </c>
      <c r="D16" s="57">
        <v>1.004242275025</v>
      </c>
      <c r="E16" s="58">
        <v>949.2634107975</v>
      </c>
      <c r="F16" s="58">
        <v>949.21595</v>
      </c>
      <c r="G16" s="58">
        <v>0.0474607975</v>
      </c>
      <c r="H16" s="59"/>
      <c r="I16" s="100"/>
      <c r="J16" s="96">
        <f t="shared" si="6"/>
        <v>64.53699999999999</v>
      </c>
      <c r="K16" s="101">
        <v>58.025</v>
      </c>
      <c r="L16" s="101">
        <v>6.512</v>
      </c>
      <c r="M16" s="98">
        <f t="shared" si="7"/>
        <v>306.284</v>
      </c>
      <c r="N16" s="102">
        <v>277.818</v>
      </c>
      <c r="O16" s="102">
        <v>28.466</v>
      </c>
      <c r="P16" s="99">
        <v>0</v>
      </c>
      <c r="Q16" s="109">
        <v>0</v>
      </c>
      <c r="R16" s="109">
        <v>0</v>
      </c>
      <c r="S16" s="99">
        <v>0</v>
      </c>
      <c r="T16" s="109">
        <v>0</v>
      </c>
      <c r="U16" s="109">
        <v>0</v>
      </c>
      <c r="V16" s="99">
        <v>65118</v>
      </c>
      <c r="W16" s="109">
        <v>65118</v>
      </c>
      <c r="X16" s="109">
        <v>0</v>
      </c>
      <c r="Y16" s="99">
        <v>284658</v>
      </c>
      <c r="Z16" s="109">
        <v>284658</v>
      </c>
      <c r="AA16" s="110">
        <v>0</v>
      </c>
      <c r="AB16" s="128">
        <f t="shared" si="8"/>
        <v>349353.33</v>
      </c>
      <c r="AC16" s="129">
        <v>349353.33</v>
      </c>
      <c r="AD16" s="134"/>
      <c r="AE16" s="131">
        <f t="shared" si="1"/>
        <v>10795.789530999999</v>
      </c>
      <c r="AF16" s="135">
        <v>6031.198216</v>
      </c>
      <c r="AG16" s="156">
        <v>4764.591315</v>
      </c>
      <c r="AH16" s="131">
        <f t="shared" si="2"/>
        <v>0</v>
      </c>
      <c r="AI16" s="100"/>
      <c r="AJ16" s="100"/>
      <c r="AK16" s="91">
        <f t="shared" si="3"/>
        <v>709925.119531</v>
      </c>
      <c r="AL16" s="151">
        <f t="shared" si="4"/>
        <v>420502.528216</v>
      </c>
      <c r="AM16" s="152">
        <f t="shared" si="5"/>
        <v>289422.591315</v>
      </c>
    </row>
    <row r="17" spans="1:39" ht="13.5" hidden="1">
      <c r="A17" s="60" t="s">
        <v>57</v>
      </c>
      <c r="B17" s="56">
        <v>1257.7181327625</v>
      </c>
      <c r="C17" s="56">
        <v>1257.65525</v>
      </c>
      <c r="D17" s="57">
        <v>0.0628827625</v>
      </c>
      <c r="E17" s="58">
        <v>0</v>
      </c>
      <c r="F17" s="58">
        <v>0</v>
      </c>
      <c r="G17" s="58">
        <v>0</v>
      </c>
      <c r="H17" s="59"/>
      <c r="I17" s="100"/>
      <c r="J17" s="96">
        <f t="shared" si="6"/>
        <v>13.321000000000002</v>
      </c>
      <c r="K17" s="101">
        <v>11.983</v>
      </c>
      <c r="L17" s="101">
        <v>1.338</v>
      </c>
      <c r="M17" s="98">
        <f t="shared" si="7"/>
        <v>0</v>
      </c>
      <c r="N17" s="102">
        <v>0</v>
      </c>
      <c r="O17" s="102">
        <v>0</v>
      </c>
      <c r="P17" s="99">
        <v>0</v>
      </c>
      <c r="Q17" s="109">
        <v>0</v>
      </c>
      <c r="R17" s="109">
        <v>0</v>
      </c>
      <c r="S17" s="99">
        <v>0</v>
      </c>
      <c r="T17" s="109">
        <v>0</v>
      </c>
      <c r="U17" s="109">
        <v>0</v>
      </c>
      <c r="V17" s="99">
        <v>13380</v>
      </c>
      <c r="W17" s="109">
        <v>13380</v>
      </c>
      <c r="X17" s="109">
        <v>0</v>
      </c>
      <c r="Y17" s="99">
        <v>0</v>
      </c>
      <c r="Z17" s="109">
        <v>0</v>
      </c>
      <c r="AA17" s="110">
        <v>0</v>
      </c>
      <c r="AB17" s="128">
        <f t="shared" si="8"/>
        <v>0</v>
      </c>
      <c r="AC17" s="133"/>
      <c r="AD17" s="134"/>
      <c r="AE17" s="131">
        <f t="shared" si="1"/>
        <v>85.08271</v>
      </c>
      <c r="AF17" s="135">
        <v>85.08271</v>
      </c>
      <c r="AG17" s="156">
        <v>0</v>
      </c>
      <c r="AH17" s="131">
        <f t="shared" si="2"/>
        <v>0</v>
      </c>
      <c r="AI17" s="100"/>
      <c r="AJ17" s="100"/>
      <c r="AK17" s="91">
        <f t="shared" si="3"/>
        <v>13465.08271</v>
      </c>
      <c r="AL17" s="151">
        <f t="shared" si="4"/>
        <v>13465.08271</v>
      </c>
      <c r="AM17" s="152">
        <f t="shared" si="5"/>
        <v>0</v>
      </c>
    </row>
    <row r="18" spans="1:39" ht="13.5" hidden="1">
      <c r="A18" s="60" t="s">
        <v>58</v>
      </c>
      <c r="B18" s="56">
        <v>4317.34045623</v>
      </c>
      <c r="C18" s="56">
        <v>4317.1246</v>
      </c>
      <c r="D18" s="57">
        <v>0.21585623</v>
      </c>
      <c r="E18" s="58">
        <v>95.40477</v>
      </c>
      <c r="F18" s="58">
        <v>95.4</v>
      </c>
      <c r="G18" s="58">
        <v>0.00477</v>
      </c>
      <c r="H18" s="59"/>
      <c r="I18" s="100"/>
      <c r="J18" s="96">
        <f t="shared" si="6"/>
        <v>4.984</v>
      </c>
      <c r="K18" s="101">
        <v>4.485</v>
      </c>
      <c r="L18" s="101">
        <v>0.499</v>
      </c>
      <c r="M18" s="98">
        <f t="shared" si="7"/>
        <v>99.85</v>
      </c>
      <c r="N18" s="102">
        <v>90.5</v>
      </c>
      <c r="O18" s="102">
        <v>9.35</v>
      </c>
      <c r="P18" s="99">
        <v>0</v>
      </c>
      <c r="Q18" s="109">
        <v>0</v>
      </c>
      <c r="R18" s="109">
        <v>0</v>
      </c>
      <c r="S18" s="99">
        <v>0</v>
      </c>
      <c r="T18" s="109">
        <v>0</v>
      </c>
      <c r="U18" s="109">
        <v>0</v>
      </c>
      <c r="V18" s="99">
        <v>7994</v>
      </c>
      <c r="W18" s="109">
        <v>5062.46</v>
      </c>
      <c r="X18" s="109">
        <v>2931.54</v>
      </c>
      <c r="Y18" s="99">
        <v>93500</v>
      </c>
      <c r="Z18" s="109">
        <v>81462.27</v>
      </c>
      <c r="AA18" s="110">
        <v>12037.73</v>
      </c>
      <c r="AB18" s="128">
        <f t="shared" si="8"/>
        <v>36841.71</v>
      </c>
      <c r="AC18" s="129">
        <v>36841.71</v>
      </c>
      <c r="AD18" s="134"/>
      <c r="AE18" s="131">
        <f t="shared" si="1"/>
        <v>0</v>
      </c>
      <c r="AF18" s="135">
        <v>0</v>
      </c>
      <c r="AG18" s="156">
        <v>0</v>
      </c>
      <c r="AH18" s="131">
        <f t="shared" si="2"/>
        <v>0</v>
      </c>
      <c r="AI18" s="100"/>
      <c r="AJ18" s="100"/>
      <c r="AK18" s="91">
        <f t="shared" si="3"/>
        <v>123366.44</v>
      </c>
      <c r="AL18" s="151">
        <f t="shared" si="4"/>
        <v>41904.17</v>
      </c>
      <c r="AM18" s="152">
        <f t="shared" si="5"/>
        <v>81462.27</v>
      </c>
    </row>
    <row r="19" spans="1:39" ht="13.5" hidden="1">
      <c r="A19" s="60" t="s">
        <v>59</v>
      </c>
      <c r="B19" s="56">
        <v>2287.7312308425</v>
      </c>
      <c r="C19" s="56">
        <v>2287.61685</v>
      </c>
      <c r="D19" s="57">
        <v>0.1143808425</v>
      </c>
      <c r="E19" s="58">
        <v>330.97234779</v>
      </c>
      <c r="F19" s="58">
        <v>330.9558</v>
      </c>
      <c r="G19" s="58">
        <v>0.01654779</v>
      </c>
      <c r="H19" s="59"/>
      <c r="I19" s="100"/>
      <c r="J19" s="96">
        <f t="shared" si="6"/>
        <v>48.95</v>
      </c>
      <c r="K19" s="101">
        <v>44.046</v>
      </c>
      <c r="L19" s="101">
        <v>4.904</v>
      </c>
      <c r="M19" s="98">
        <f t="shared" si="7"/>
        <v>5.75</v>
      </c>
      <c r="N19" s="102">
        <v>5.175</v>
      </c>
      <c r="O19" s="102">
        <v>0.575</v>
      </c>
      <c r="P19" s="99">
        <v>0</v>
      </c>
      <c r="Q19" s="109">
        <v>0</v>
      </c>
      <c r="R19" s="109">
        <v>0</v>
      </c>
      <c r="S19" s="99">
        <v>0</v>
      </c>
      <c r="T19" s="109">
        <v>0</v>
      </c>
      <c r="U19" s="109">
        <v>0</v>
      </c>
      <c r="V19" s="99">
        <v>48112.0396</v>
      </c>
      <c r="W19" s="109">
        <v>48112.0396</v>
      </c>
      <c r="X19" s="109">
        <v>0</v>
      </c>
      <c r="Y19" s="99">
        <v>5750</v>
      </c>
      <c r="Z19" s="109">
        <v>5750</v>
      </c>
      <c r="AA19" s="110">
        <v>0</v>
      </c>
      <c r="AB19" s="128">
        <f t="shared" si="8"/>
        <v>32996.11</v>
      </c>
      <c r="AC19" s="129">
        <v>32996.11</v>
      </c>
      <c r="AD19" s="134"/>
      <c r="AE19" s="131">
        <f t="shared" si="1"/>
        <v>1203.258094</v>
      </c>
      <c r="AF19" s="135">
        <v>20.877197</v>
      </c>
      <c r="AG19" s="156">
        <v>1182.380897</v>
      </c>
      <c r="AH19" s="131">
        <f t="shared" si="2"/>
        <v>81.1</v>
      </c>
      <c r="AI19" s="154">
        <v>7.22</v>
      </c>
      <c r="AJ19" s="154">
        <v>73.88</v>
      </c>
      <c r="AK19" s="91">
        <f t="shared" si="3"/>
        <v>87980.307694</v>
      </c>
      <c r="AL19" s="151">
        <f t="shared" si="4"/>
        <v>81121.806797</v>
      </c>
      <c r="AM19" s="152">
        <f t="shared" si="5"/>
        <v>6858.500897</v>
      </c>
    </row>
    <row r="20" spans="1:39" ht="13.5" hidden="1">
      <c r="A20" s="60" t="s">
        <v>60</v>
      </c>
      <c r="B20" s="56">
        <v>886.972246395</v>
      </c>
      <c r="C20" s="56">
        <v>886.9279</v>
      </c>
      <c r="D20" s="57">
        <v>0.044346395</v>
      </c>
      <c r="E20" s="58">
        <v>0.44522226</v>
      </c>
      <c r="F20" s="58">
        <v>0.4452</v>
      </c>
      <c r="G20" s="58">
        <v>2.226E-05</v>
      </c>
      <c r="H20" s="59"/>
      <c r="I20" s="100"/>
      <c r="J20" s="96">
        <f t="shared" si="6"/>
        <v>45.493199999999995</v>
      </c>
      <c r="K20" s="101">
        <v>40.87</v>
      </c>
      <c r="L20" s="101">
        <v>4.6232</v>
      </c>
      <c r="M20" s="98">
        <f t="shared" si="7"/>
        <v>4.8723</v>
      </c>
      <c r="N20" s="102">
        <v>4.429</v>
      </c>
      <c r="O20" s="102">
        <v>0.4433</v>
      </c>
      <c r="P20" s="99">
        <v>10263</v>
      </c>
      <c r="Q20" s="109">
        <v>10263</v>
      </c>
      <c r="R20" s="109">
        <v>0</v>
      </c>
      <c r="S20" s="99">
        <v>0</v>
      </c>
      <c r="T20" s="109">
        <v>0</v>
      </c>
      <c r="U20" s="109">
        <v>0</v>
      </c>
      <c r="V20" s="99">
        <v>35964</v>
      </c>
      <c r="W20" s="109">
        <v>35964</v>
      </c>
      <c r="X20" s="109">
        <v>0</v>
      </c>
      <c r="Y20" s="99">
        <v>4442</v>
      </c>
      <c r="Z20" s="109">
        <v>4442</v>
      </c>
      <c r="AA20" s="110">
        <v>0</v>
      </c>
      <c r="AB20" s="128">
        <f t="shared" si="8"/>
        <v>7.4E-05</v>
      </c>
      <c r="AC20" s="133">
        <v>7.4E-05</v>
      </c>
      <c r="AD20" s="134"/>
      <c r="AE20" s="131">
        <f t="shared" si="1"/>
        <v>5503.987364</v>
      </c>
      <c r="AF20" s="135">
        <v>5503.717438</v>
      </c>
      <c r="AG20" s="156">
        <v>0.269926</v>
      </c>
      <c r="AH20" s="131">
        <f t="shared" si="2"/>
        <v>12.64</v>
      </c>
      <c r="AI20" s="154">
        <v>12.64</v>
      </c>
      <c r="AJ20" s="100"/>
      <c r="AK20" s="91">
        <f t="shared" si="3"/>
        <v>45897.347438000004</v>
      </c>
      <c r="AL20" s="151">
        <f t="shared" si="4"/>
        <v>41455.077512</v>
      </c>
      <c r="AM20" s="152">
        <f t="shared" si="5"/>
        <v>4442.269926</v>
      </c>
    </row>
    <row r="21" spans="1:39" ht="13.5" hidden="1">
      <c r="A21" s="61" t="s">
        <v>61</v>
      </c>
      <c r="B21" s="56">
        <v>1381.09755796278</v>
      </c>
      <c r="C21" s="56">
        <v>1381.0492555</v>
      </c>
      <c r="D21" s="57">
        <v>0.048302462775</v>
      </c>
      <c r="E21" s="58">
        <v>0</v>
      </c>
      <c r="F21" s="58">
        <v>0</v>
      </c>
      <c r="G21" s="58">
        <v>0</v>
      </c>
      <c r="H21" s="59"/>
      <c r="I21" s="103">
        <v>415</v>
      </c>
      <c r="J21" s="96">
        <f t="shared" si="6"/>
        <v>26.333199999999998</v>
      </c>
      <c r="K21" s="101">
        <v>23.8555</v>
      </c>
      <c r="L21" s="101">
        <v>2.4777</v>
      </c>
      <c r="M21" s="98">
        <f t="shared" si="7"/>
        <v>0.44</v>
      </c>
      <c r="N21" s="102">
        <v>0.4</v>
      </c>
      <c r="O21" s="102">
        <v>0.04</v>
      </c>
      <c r="P21" s="99">
        <v>14617</v>
      </c>
      <c r="Q21" s="109">
        <v>14617</v>
      </c>
      <c r="R21" s="109">
        <v>0</v>
      </c>
      <c r="S21" s="99">
        <v>0</v>
      </c>
      <c r="T21" s="109">
        <v>0</v>
      </c>
      <c r="U21" s="109">
        <v>0</v>
      </c>
      <c r="V21" s="99">
        <v>10160</v>
      </c>
      <c r="W21" s="109">
        <v>10160</v>
      </c>
      <c r="X21" s="109">
        <v>0</v>
      </c>
      <c r="Y21" s="99">
        <v>1100</v>
      </c>
      <c r="Z21" s="109">
        <v>1100</v>
      </c>
      <c r="AA21" s="110">
        <v>0</v>
      </c>
      <c r="AB21" s="128">
        <f t="shared" si="8"/>
        <v>0</v>
      </c>
      <c r="AC21" s="133"/>
      <c r="AD21" s="134"/>
      <c r="AE21" s="131">
        <f t="shared" si="1"/>
        <v>12957.944599999999</v>
      </c>
      <c r="AF21" s="135">
        <v>7957.9446</v>
      </c>
      <c r="AG21" s="156">
        <v>5000</v>
      </c>
      <c r="AH21" s="131">
        <f t="shared" si="2"/>
        <v>0</v>
      </c>
      <c r="AI21" s="100"/>
      <c r="AJ21" s="100"/>
      <c r="AK21" s="91">
        <f t="shared" si="3"/>
        <v>24217.9446</v>
      </c>
      <c r="AL21" s="151">
        <f t="shared" si="4"/>
        <v>18117.9446</v>
      </c>
      <c r="AM21" s="152">
        <f t="shared" si="5"/>
        <v>6100</v>
      </c>
    </row>
    <row r="22" spans="1:39" ht="13.5" hidden="1">
      <c r="A22" s="60" t="s">
        <v>62</v>
      </c>
      <c r="B22" s="56">
        <v>1268.1171657256</v>
      </c>
      <c r="C22" s="56">
        <v>1268.074512</v>
      </c>
      <c r="D22" s="57">
        <v>0.0426537256</v>
      </c>
      <c r="E22" s="58">
        <v>0</v>
      </c>
      <c r="F22" s="58">
        <v>0</v>
      </c>
      <c r="G22" s="58">
        <v>0</v>
      </c>
      <c r="H22" s="59"/>
      <c r="I22" s="100">
        <v>415</v>
      </c>
      <c r="J22" s="96">
        <f t="shared" si="6"/>
        <v>9.8825</v>
      </c>
      <c r="K22" s="101">
        <v>8.8825</v>
      </c>
      <c r="L22" s="101">
        <v>1</v>
      </c>
      <c r="M22" s="98">
        <f t="shared" si="7"/>
        <v>0</v>
      </c>
      <c r="N22" s="102">
        <v>0</v>
      </c>
      <c r="O22" s="102">
        <v>0</v>
      </c>
      <c r="P22" s="99">
        <v>7043</v>
      </c>
      <c r="Q22" s="109">
        <v>7043</v>
      </c>
      <c r="R22" s="109">
        <v>0</v>
      </c>
      <c r="S22" s="99">
        <v>0</v>
      </c>
      <c r="T22" s="109">
        <v>0</v>
      </c>
      <c r="U22" s="109">
        <v>0</v>
      </c>
      <c r="V22" s="99">
        <v>0</v>
      </c>
      <c r="W22" s="109">
        <v>0</v>
      </c>
      <c r="X22" s="109">
        <v>0</v>
      </c>
      <c r="Y22" s="99">
        <v>0</v>
      </c>
      <c r="Z22" s="109">
        <v>0</v>
      </c>
      <c r="AA22" s="110">
        <v>0</v>
      </c>
      <c r="AB22" s="128">
        <f t="shared" si="8"/>
        <v>2646.57</v>
      </c>
      <c r="AC22" s="129">
        <v>2646.57</v>
      </c>
      <c r="AD22" s="134"/>
      <c r="AE22" s="131">
        <f t="shared" si="1"/>
        <v>1814.401013</v>
      </c>
      <c r="AF22" s="135">
        <v>1814.401013</v>
      </c>
      <c r="AG22" s="156">
        <v>0</v>
      </c>
      <c r="AH22" s="131">
        <f t="shared" si="2"/>
        <v>928.16</v>
      </c>
      <c r="AI22" s="154">
        <v>928.16</v>
      </c>
      <c r="AJ22" s="100"/>
      <c r="AK22" s="91">
        <f t="shared" si="3"/>
        <v>3532.8110130000005</v>
      </c>
      <c r="AL22" s="151">
        <f t="shared" si="4"/>
        <v>3532.8110130000005</v>
      </c>
      <c r="AM22" s="152">
        <f t="shared" si="5"/>
        <v>0</v>
      </c>
    </row>
    <row r="23" spans="1:39" ht="13.5" hidden="1">
      <c r="A23" s="60" t="s">
        <v>63</v>
      </c>
      <c r="B23" s="56">
        <v>2689.17506732</v>
      </c>
      <c r="C23" s="56">
        <v>2689.0614</v>
      </c>
      <c r="D23" s="57">
        <v>0.11366732</v>
      </c>
      <c r="E23" s="58">
        <v>0</v>
      </c>
      <c r="F23" s="58">
        <v>0</v>
      </c>
      <c r="G23" s="58">
        <v>0</v>
      </c>
      <c r="H23" s="59"/>
      <c r="I23" s="100">
        <v>415</v>
      </c>
      <c r="J23" s="96">
        <f t="shared" si="6"/>
        <v>35.967</v>
      </c>
      <c r="K23" s="101">
        <v>32.467</v>
      </c>
      <c r="L23" s="101">
        <v>3.5</v>
      </c>
      <c r="M23" s="98">
        <f t="shared" si="7"/>
        <v>0</v>
      </c>
      <c r="N23" s="102">
        <v>0</v>
      </c>
      <c r="O23" s="102">
        <v>0</v>
      </c>
      <c r="P23" s="99">
        <v>13000</v>
      </c>
      <c r="Q23" s="109">
        <v>13000</v>
      </c>
      <c r="R23" s="109">
        <v>0</v>
      </c>
      <c r="S23" s="99">
        <v>0</v>
      </c>
      <c r="T23" s="109">
        <v>0</v>
      </c>
      <c r="U23" s="109">
        <v>0</v>
      </c>
      <c r="V23" s="99">
        <v>25000</v>
      </c>
      <c r="W23" s="109">
        <v>25000</v>
      </c>
      <c r="X23" s="109">
        <v>0</v>
      </c>
      <c r="Y23" s="99">
        <v>0</v>
      </c>
      <c r="Z23" s="109">
        <v>0</v>
      </c>
      <c r="AA23" s="110">
        <v>0</v>
      </c>
      <c r="AB23" s="128">
        <f t="shared" si="8"/>
        <v>0</v>
      </c>
      <c r="AC23" s="133"/>
      <c r="AD23" s="134"/>
      <c r="AE23" s="131">
        <f t="shared" si="1"/>
        <v>0</v>
      </c>
      <c r="AF23" s="135">
        <v>0</v>
      </c>
      <c r="AG23" s="156">
        <v>0</v>
      </c>
      <c r="AH23" s="131">
        <f t="shared" si="2"/>
        <v>0</v>
      </c>
      <c r="AI23" s="100"/>
      <c r="AJ23" s="100"/>
      <c r="AK23" s="91">
        <f t="shared" si="3"/>
        <v>25000</v>
      </c>
      <c r="AL23" s="151">
        <f t="shared" si="4"/>
        <v>25000</v>
      </c>
      <c r="AM23" s="152">
        <f t="shared" si="5"/>
        <v>0</v>
      </c>
    </row>
    <row r="24" spans="1:39" ht="13.5" hidden="1">
      <c r="A24" s="60" t="s">
        <v>64</v>
      </c>
      <c r="B24" s="56">
        <v>118.98074874</v>
      </c>
      <c r="C24" s="56">
        <v>118.9748</v>
      </c>
      <c r="D24" s="57">
        <v>0.00594874</v>
      </c>
      <c r="E24" s="58">
        <v>0</v>
      </c>
      <c r="F24" s="58">
        <v>0</v>
      </c>
      <c r="G24" s="58">
        <v>0</v>
      </c>
      <c r="H24" s="59"/>
      <c r="I24" s="100"/>
      <c r="J24" s="96">
        <f t="shared" si="6"/>
        <v>16.576999999999998</v>
      </c>
      <c r="K24" s="101">
        <v>14.907</v>
      </c>
      <c r="L24" s="101">
        <v>1.67</v>
      </c>
      <c r="M24" s="98">
        <f t="shared" si="7"/>
        <v>0</v>
      </c>
      <c r="N24" s="102">
        <v>0</v>
      </c>
      <c r="O24" s="102">
        <v>0</v>
      </c>
      <c r="P24" s="99">
        <v>10000</v>
      </c>
      <c r="Q24" s="109">
        <v>10000</v>
      </c>
      <c r="R24" s="109">
        <v>0</v>
      </c>
      <c r="S24" s="99">
        <v>0</v>
      </c>
      <c r="T24" s="109">
        <v>0</v>
      </c>
      <c r="U24" s="109">
        <v>0</v>
      </c>
      <c r="V24" s="99">
        <v>6700</v>
      </c>
      <c r="W24" s="109">
        <v>6700</v>
      </c>
      <c r="X24" s="109">
        <v>0</v>
      </c>
      <c r="Y24" s="99">
        <v>0</v>
      </c>
      <c r="Z24" s="109">
        <v>0</v>
      </c>
      <c r="AA24" s="110">
        <v>0</v>
      </c>
      <c r="AB24" s="128">
        <f t="shared" si="8"/>
        <v>0</v>
      </c>
      <c r="AC24" s="133"/>
      <c r="AD24" s="134"/>
      <c r="AE24" s="131">
        <f t="shared" si="1"/>
        <v>8205.6377762128</v>
      </c>
      <c r="AF24" s="135">
        <v>8205.6377762128</v>
      </c>
      <c r="AG24" s="156">
        <v>0</v>
      </c>
      <c r="AH24" s="131">
        <f t="shared" si="2"/>
        <v>0</v>
      </c>
      <c r="AI24" s="100"/>
      <c r="AJ24" s="100"/>
      <c r="AK24" s="91">
        <f t="shared" si="3"/>
        <v>14905.6377762128</v>
      </c>
      <c r="AL24" s="151">
        <f t="shared" si="4"/>
        <v>14905.6377762128</v>
      </c>
      <c r="AM24" s="152">
        <f t="shared" si="5"/>
        <v>0</v>
      </c>
    </row>
    <row r="25" spans="1:39" ht="13.5" hidden="1">
      <c r="A25" s="60" t="s">
        <v>65</v>
      </c>
      <c r="B25" s="56">
        <v>520.63443042</v>
      </c>
      <c r="C25" s="56">
        <v>520.6084</v>
      </c>
      <c r="D25" s="57">
        <v>0.02603042</v>
      </c>
      <c r="E25" s="58">
        <v>0</v>
      </c>
      <c r="F25" s="58">
        <v>0</v>
      </c>
      <c r="G25" s="58">
        <v>0</v>
      </c>
      <c r="H25" s="59"/>
      <c r="I25" s="100"/>
      <c r="J25" s="96">
        <f t="shared" si="6"/>
        <v>33.3738</v>
      </c>
      <c r="K25" s="101">
        <v>30.01</v>
      </c>
      <c r="L25" s="101">
        <v>3.3638</v>
      </c>
      <c r="M25" s="98">
        <f t="shared" si="7"/>
        <v>0</v>
      </c>
      <c r="N25" s="102">
        <v>0</v>
      </c>
      <c r="O25" s="102">
        <v>0</v>
      </c>
      <c r="P25" s="99">
        <v>29700</v>
      </c>
      <c r="Q25" s="109">
        <v>29700</v>
      </c>
      <c r="R25" s="109">
        <v>0</v>
      </c>
      <c r="S25" s="99">
        <v>0</v>
      </c>
      <c r="T25" s="109">
        <v>0</v>
      </c>
      <c r="U25" s="109">
        <v>0</v>
      </c>
      <c r="V25" s="99">
        <v>1684</v>
      </c>
      <c r="W25" s="109">
        <v>1684</v>
      </c>
      <c r="X25" s="109">
        <v>0</v>
      </c>
      <c r="Y25" s="99">
        <v>0</v>
      </c>
      <c r="Z25" s="109">
        <v>0</v>
      </c>
      <c r="AA25" s="110">
        <v>0</v>
      </c>
      <c r="AB25" s="128">
        <f t="shared" si="8"/>
        <v>0</v>
      </c>
      <c r="AC25" s="133"/>
      <c r="AD25" s="134"/>
      <c r="AE25" s="131">
        <f t="shared" si="1"/>
        <v>0</v>
      </c>
      <c r="AF25" s="135">
        <v>0</v>
      </c>
      <c r="AG25" s="156">
        <v>0</v>
      </c>
      <c r="AH25" s="131">
        <f t="shared" si="2"/>
        <v>0</v>
      </c>
      <c r="AI25" s="100"/>
      <c r="AJ25" s="100"/>
      <c r="AK25" s="91">
        <f t="shared" si="3"/>
        <v>1684</v>
      </c>
      <c r="AL25" s="151">
        <f t="shared" si="4"/>
        <v>1684</v>
      </c>
      <c r="AM25" s="152">
        <f t="shared" si="5"/>
        <v>0</v>
      </c>
    </row>
    <row r="26" spans="1:39" ht="13.5" hidden="1">
      <c r="A26" s="55" t="s">
        <v>66</v>
      </c>
      <c r="B26" s="56">
        <v>217.4245926861</v>
      </c>
      <c r="C26" s="56">
        <v>217.413722</v>
      </c>
      <c r="D26" s="57">
        <v>0.0108706861</v>
      </c>
      <c r="E26" s="58">
        <v>0</v>
      </c>
      <c r="F26" s="58">
        <v>0</v>
      </c>
      <c r="G26" s="58">
        <v>0</v>
      </c>
      <c r="H26" s="59"/>
      <c r="I26" s="100"/>
      <c r="J26" s="96">
        <f t="shared" si="6"/>
        <v>41.276599999999995</v>
      </c>
      <c r="K26" s="101">
        <v>37.102</v>
      </c>
      <c r="L26" s="101">
        <v>4.1746</v>
      </c>
      <c r="M26" s="98">
        <f t="shared" si="7"/>
        <v>0</v>
      </c>
      <c r="N26" s="102">
        <v>0</v>
      </c>
      <c r="O26" s="102">
        <v>0</v>
      </c>
      <c r="P26" s="99">
        <v>40000</v>
      </c>
      <c r="Q26" s="109">
        <v>40000</v>
      </c>
      <c r="R26" s="109">
        <v>0</v>
      </c>
      <c r="S26" s="99">
        <v>0</v>
      </c>
      <c r="T26" s="109">
        <v>0</v>
      </c>
      <c r="U26" s="109">
        <v>0</v>
      </c>
      <c r="V26" s="99">
        <v>1748</v>
      </c>
      <c r="W26" s="109">
        <v>1748</v>
      </c>
      <c r="X26" s="109">
        <v>0</v>
      </c>
      <c r="Y26" s="99">
        <v>0</v>
      </c>
      <c r="Z26" s="109">
        <v>0</v>
      </c>
      <c r="AA26" s="110">
        <v>0</v>
      </c>
      <c r="AB26" s="128">
        <f t="shared" si="8"/>
        <v>857.77</v>
      </c>
      <c r="AC26" s="129">
        <v>857.77</v>
      </c>
      <c r="AD26" s="134"/>
      <c r="AE26" s="131">
        <f t="shared" si="1"/>
        <v>5152.685742</v>
      </c>
      <c r="AF26" s="135">
        <v>5152.685742</v>
      </c>
      <c r="AG26" s="156">
        <v>0</v>
      </c>
      <c r="AH26" s="131">
        <f t="shared" si="2"/>
        <v>0</v>
      </c>
      <c r="AI26" s="100"/>
      <c r="AJ26" s="100"/>
      <c r="AK26" s="91">
        <f t="shared" si="3"/>
        <v>7758.455742</v>
      </c>
      <c r="AL26" s="151">
        <f t="shared" si="4"/>
        <v>7758.455742</v>
      </c>
      <c r="AM26" s="152">
        <f t="shared" si="5"/>
        <v>0</v>
      </c>
    </row>
    <row r="27" spans="1:39" ht="13.5" hidden="1">
      <c r="A27" s="60" t="s">
        <v>67</v>
      </c>
      <c r="B27" s="56">
        <v>395.225460285</v>
      </c>
      <c r="C27" s="56">
        <v>395.2057</v>
      </c>
      <c r="D27" s="57">
        <v>0.019760285</v>
      </c>
      <c r="E27" s="58">
        <v>0</v>
      </c>
      <c r="F27" s="58">
        <v>0</v>
      </c>
      <c r="G27" s="58">
        <v>0</v>
      </c>
      <c r="H27" s="59"/>
      <c r="I27" s="100"/>
      <c r="J27" s="96">
        <f t="shared" si="6"/>
        <v>13.6112</v>
      </c>
      <c r="K27" s="101">
        <v>12.238</v>
      </c>
      <c r="L27" s="101">
        <v>1.3732</v>
      </c>
      <c r="M27" s="98">
        <f t="shared" si="7"/>
        <v>0</v>
      </c>
      <c r="N27" s="102">
        <v>0</v>
      </c>
      <c r="O27" s="102">
        <v>0</v>
      </c>
      <c r="P27" s="99">
        <v>10000</v>
      </c>
      <c r="Q27" s="109">
        <v>10000</v>
      </c>
      <c r="R27" s="109">
        <v>0</v>
      </c>
      <c r="S27" s="99">
        <v>0</v>
      </c>
      <c r="T27" s="109">
        <v>0</v>
      </c>
      <c r="U27" s="109">
        <v>0</v>
      </c>
      <c r="V27" s="99">
        <v>3734</v>
      </c>
      <c r="W27" s="109">
        <v>3734</v>
      </c>
      <c r="X27" s="109">
        <v>0</v>
      </c>
      <c r="Y27" s="99">
        <v>0</v>
      </c>
      <c r="Z27" s="109">
        <v>0</v>
      </c>
      <c r="AA27" s="110">
        <v>0</v>
      </c>
      <c r="AB27" s="128">
        <f t="shared" si="8"/>
        <v>610.16</v>
      </c>
      <c r="AC27" s="129">
        <v>610.16</v>
      </c>
      <c r="AD27" s="134"/>
      <c r="AE27" s="131">
        <f t="shared" si="1"/>
        <v>1723.38063210706</v>
      </c>
      <c r="AF27" s="135">
        <v>1723.38063210706</v>
      </c>
      <c r="AG27" s="156">
        <v>0</v>
      </c>
      <c r="AH27" s="131">
        <f t="shared" si="2"/>
        <v>0</v>
      </c>
      <c r="AI27" s="100"/>
      <c r="AJ27" s="100"/>
      <c r="AK27" s="91">
        <f t="shared" si="3"/>
        <v>6067.5406321070595</v>
      </c>
      <c r="AL27" s="151">
        <f t="shared" si="4"/>
        <v>6067.5406321070595</v>
      </c>
      <c r="AM27" s="152">
        <f t="shared" si="5"/>
        <v>0</v>
      </c>
    </row>
    <row r="28" spans="1:39" ht="13.5" hidden="1">
      <c r="A28" s="60" t="s">
        <v>68</v>
      </c>
      <c r="B28" s="56">
        <v>2423.88198254</v>
      </c>
      <c r="C28" s="56">
        <v>2423.7608</v>
      </c>
      <c r="D28" s="57">
        <v>0.12118254</v>
      </c>
      <c r="E28" s="58">
        <v>2.369218455</v>
      </c>
      <c r="F28" s="58">
        <v>2.3691</v>
      </c>
      <c r="G28" s="58">
        <v>0.000118455</v>
      </c>
      <c r="H28" s="59"/>
      <c r="I28" s="100"/>
      <c r="J28" s="96">
        <f t="shared" si="6"/>
        <v>83.6838</v>
      </c>
      <c r="K28" s="101">
        <v>75.253</v>
      </c>
      <c r="L28" s="101">
        <v>8.4308</v>
      </c>
      <c r="M28" s="98">
        <f t="shared" si="7"/>
        <v>2.283</v>
      </c>
      <c r="N28" s="102">
        <v>2.069</v>
      </c>
      <c r="O28" s="102">
        <v>0.214</v>
      </c>
      <c r="P28" s="99">
        <v>51000</v>
      </c>
      <c r="Q28" s="109">
        <v>51000</v>
      </c>
      <c r="R28" s="109">
        <v>0</v>
      </c>
      <c r="S28" s="99">
        <v>0</v>
      </c>
      <c r="T28" s="109">
        <v>0</v>
      </c>
      <c r="U28" s="109">
        <v>0</v>
      </c>
      <c r="V28" s="99">
        <v>32506.19</v>
      </c>
      <c r="W28" s="109">
        <v>32506.19</v>
      </c>
      <c r="X28" s="109">
        <v>0</v>
      </c>
      <c r="Y28" s="99">
        <v>2144</v>
      </c>
      <c r="Z28" s="109">
        <v>2144</v>
      </c>
      <c r="AA28" s="110">
        <v>0</v>
      </c>
      <c r="AB28" s="128">
        <f t="shared" si="8"/>
        <v>0.01</v>
      </c>
      <c r="AC28" s="129">
        <v>0.01</v>
      </c>
      <c r="AD28" s="134"/>
      <c r="AE28" s="131">
        <f t="shared" si="1"/>
        <v>17.026539</v>
      </c>
      <c r="AF28" s="135">
        <v>17.026539</v>
      </c>
      <c r="AG28" s="156">
        <v>0</v>
      </c>
      <c r="AH28" s="131">
        <f t="shared" si="2"/>
        <v>17.03</v>
      </c>
      <c r="AI28" s="154">
        <v>17.03</v>
      </c>
      <c r="AJ28" s="100"/>
      <c r="AK28" s="91">
        <f t="shared" si="3"/>
        <v>34650.196539</v>
      </c>
      <c r="AL28" s="151">
        <f t="shared" si="4"/>
        <v>32506.196538999997</v>
      </c>
      <c r="AM28" s="152">
        <f t="shared" si="5"/>
        <v>2144</v>
      </c>
    </row>
    <row r="29" spans="1:39" ht="13.5" hidden="1">
      <c r="A29" s="60" t="s">
        <v>69</v>
      </c>
      <c r="B29" s="56">
        <v>152.4740733225</v>
      </c>
      <c r="C29" s="56">
        <v>152.46645</v>
      </c>
      <c r="D29" s="57">
        <v>0.0076233225</v>
      </c>
      <c r="E29" s="58">
        <v>8.5864293</v>
      </c>
      <c r="F29" s="58">
        <v>8.586</v>
      </c>
      <c r="G29" s="58">
        <v>0.0004293</v>
      </c>
      <c r="H29" s="59"/>
      <c r="I29" s="100"/>
      <c r="J29" s="96">
        <f t="shared" si="6"/>
        <v>23.4055</v>
      </c>
      <c r="K29" s="101">
        <v>21.06</v>
      </c>
      <c r="L29" s="101">
        <v>2.3455</v>
      </c>
      <c r="M29" s="98">
        <f t="shared" si="7"/>
        <v>6.44</v>
      </c>
      <c r="N29" s="102">
        <v>5.83</v>
      </c>
      <c r="O29" s="102">
        <v>0.61</v>
      </c>
      <c r="P29" s="99">
        <v>10000</v>
      </c>
      <c r="Q29" s="109">
        <v>10000</v>
      </c>
      <c r="R29" s="109">
        <v>0</v>
      </c>
      <c r="S29" s="99">
        <v>0</v>
      </c>
      <c r="T29" s="109">
        <v>0</v>
      </c>
      <c r="U29" s="109">
        <v>0</v>
      </c>
      <c r="V29" s="99">
        <v>13450</v>
      </c>
      <c r="W29" s="109">
        <v>13450</v>
      </c>
      <c r="X29" s="109">
        <v>0</v>
      </c>
      <c r="Y29" s="99">
        <v>6100</v>
      </c>
      <c r="Z29" s="109">
        <v>6100</v>
      </c>
      <c r="AA29" s="110">
        <v>0</v>
      </c>
      <c r="AB29" s="128">
        <f t="shared" si="8"/>
        <v>0</v>
      </c>
      <c r="AC29" s="133"/>
      <c r="AD29" s="134"/>
      <c r="AE29" s="131">
        <f t="shared" si="1"/>
        <v>800.34</v>
      </c>
      <c r="AF29" s="135">
        <v>800.34</v>
      </c>
      <c r="AG29" s="156">
        <v>0</v>
      </c>
      <c r="AH29" s="131">
        <f t="shared" si="2"/>
        <v>0</v>
      </c>
      <c r="AI29" s="100"/>
      <c r="AJ29" s="100"/>
      <c r="AK29" s="91">
        <f t="shared" si="3"/>
        <v>20350.34</v>
      </c>
      <c r="AL29" s="151">
        <f t="shared" si="4"/>
        <v>14250.34</v>
      </c>
      <c r="AM29" s="152">
        <f t="shared" si="5"/>
        <v>6100</v>
      </c>
    </row>
    <row r="30" spans="1:39" ht="13.5" hidden="1">
      <c r="A30" s="55" t="s">
        <v>70</v>
      </c>
      <c r="B30" s="56">
        <v>22617.7519266975</v>
      </c>
      <c r="C30" s="56">
        <v>22616.92375</v>
      </c>
      <c r="D30" s="57">
        <v>0.8281766975</v>
      </c>
      <c r="E30" s="58">
        <v>663.6531309975</v>
      </c>
      <c r="F30" s="58">
        <v>663.61995</v>
      </c>
      <c r="G30" s="58">
        <v>0.0331809975</v>
      </c>
      <c r="H30" s="59">
        <v>75000</v>
      </c>
      <c r="I30" s="100">
        <v>6052.5</v>
      </c>
      <c r="J30" s="96">
        <f t="shared" si="6"/>
        <v>123.459</v>
      </c>
      <c r="K30" s="101">
        <v>110.8785</v>
      </c>
      <c r="L30" s="101">
        <v>12.5805</v>
      </c>
      <c r="M30" s="98">
        <f t="shared" si="7"/>
        <v>0</v>
      </c>
      <c r="N30" s="102">
        <v>0</v>
      </c>
      <c r="O30" s="102">
        <v>0</v>
      </c>
      <c r="P30" s="99">
        <v>103285</v>
      </c>
      <c r="Q30" s="109">
        <v>103285</v>
      </c>
      <c r="R30" s="109">
        <v>0</v>
      </c>
      <c r="S30" s="99">
        <v>0</v>
      </c>
      <c r="T30" s="109">
        <v>0</v>
      </c>
      <c r="U30" s="109">
        <v>0</v>
      </c>
      <c r="V30" s="99">
        <v>22522</v>
      </c>
      <c r="W30" s="109">
        <v>22522</v>
      </c>
      <c r="X30" s="109">
        <v>0</v>
      </c>
      <c r="Y30" s="99">
        <v>0</v>
      </c>
      <c r="Z30" s="109">
        <v>0</v>
      </c>
      <c r="AA30" s="110">
        <v>0</v>
      </c>
      <c r="AB30" s="128">
        <f t="shared" si="8"/>
        <v>0</v>
      </c>
      <c r="AC30" s="133"/>
      <c r="AD30" s="134"/>
      <c r="AE30" s="131">
        <f t="shared" si="1"/>
        <v>7095.812994996</v>
      </c>
      <c r="AF30" s="135">
        <v>7095.812994996</v>
      </c>
      <c r="AG30" s="156">
        <v>0</v>
      </c>
      <c r="AH30" s="131">
        <f t="shared" si="2"/>
        <v>0</v>
      </c>
      <c r="AI30" s="100"/>
      <c r="AJ30" s="100"/>
      <c r="AK30" s="91">
        <f t="shared" si="3"/>
        <v>-45382.187005004</v>
      </c>
      <c r="AL30" s="151">
        <f t="shared" si="4"/>
        <v>-45382.187005004</v>
      </c>
      <c r="AM30" s="152">
        <f t="shared" si="5"/>
        <v>0</v>
      </c>
    </row>
    <row r="31" spans="1:39" ht="13.5" hidden="1">
      <c r="A31" s="60" t="s">
        <v>71</v>
      </c>
      <c r="B31" s="56">
        <v>122.34071673</v>
      </c>
      <c r="C31" s="56">
        <v>122.3346</v>
      </c>
      <c r="D31" s="57">
        <v>0.00611673</v>
      </c>
      <c r="E31" s="58">
        <v>0</v>
      </c>
      <c r="F31" s="58">
        <v>0</v>
      </c>
      <c r="G31" s="58">
        <v>0</v>
      </c>
      <c r="H31" s="59"/>
      <c r="I31" s="100"/>
      <c r="J31" s="96">
        <f t="shared" si="6"/>
        <v>16.1433</v>
      </c>
      <c r="K31" s="101">
        <v>14.5135</v>
      </c>
      <c r="L31" s="101">
        <v>1.6298</v>
      </c>
      <c r="M31" s="98">
        <f t="shared" si="7"/>
        <v>0</v>
      </c>
      <c r="N31" s="102">
        <v>0</v>
      </c>
      <c r="O31" s="102">
        <v>0</v>
      </c>
      <c r="P31" s="99">
        <v>15598</v>
      </c>
      <c r="Q31" s="109">
        <v>15598</v>
      </c>
      <c r="R31" s="109">
        <v>0</v>
      </c>
      <c r="S31" s="99">
        <v>0</v>
      </c>
      <c r="T31" s="109">
        <v>0</v>
      </c>
      <c r="U31" s="109">
        <v>0</v>
      </c>
      <c r="V31" s="99">
        <v>700</v>
      </c>
      <c r="W31" s="109">
        <v>700</v>
      </c>
      <c r="X31" s="109">
        <v>0</v>
      </c>
      <c r="Y31" s="99">
        <v>0</v>
      </c>
      <c r="Z31" s="109">
        <v>0</v>
      </c>
      <c r="AA31" s="110">
        <v>0</v>
      </c>
      <c r="AB31" s="128">
        <f t="shared" si="8"/>
        <v>0</v>
      </c>
      <c r="AC31" s="133"/>
      <c r="AD31" s="134"/>
      <c r="AE31" s="131">
        <f t="shared" si="1"/>
        <v>968.07525</v>
      </c>
      <c r="AF31" s="135">
        <v>968.07525</v>
      </c>
      <c r="AG31" s="156">
        <v>0</v>
      </c>
      <c r="AH31" s="131">
        <f t="shared" si="2"/>
        <v>0</v>
      </c>
      <c r="AI31" s="100"/>
      <c r="AJ31" s="100"/>
      <c r="AK31" s="91">
        <f t="shared" si="3"/>
        <v>1668.0752499999999</v>
      </c>
      <c r="AL31" s="151">
        <f t="shared" si="4"/>
        <v>1668.0752499999999</v>
      </c>
      <c r="AM31" s="152">
        <f t="shared" si="5"/>
        <v>0</v>
      </c>
    </row>
    <row r="32" spans="1:39" ht="13.5" hidden="1">
      <c r="A32" s="55" t="s">
        <v>72</v>
      </c>
      <c r="B32" s="56">
        <v>286.813239945</v>
      </c>
      <c r="C32" s="56">
        <v>286.7989</v>
      </c>
      <c r="D32" s="57">
        <v>0.014339945</v>
      </c>
      <c r="E32" s="58">
        <v>0</v>
      </c>
      <c r="F32" s="58">
        <v>0</v>
      </c>
      <c r="G32" s="58">
        <v>0</v>
      </c>
      <c r="H32" s="59"/>
      <c r="I32" s="100"/>
      <c r="J32" s="96">
        <f t="shared" si="6"/>
        <v>16.2376</v>
      </c>
      <c r="K32" s="101">
        <v>14.6</v>
      </c>
      <c r="L32" s="101">
        <v>1.6376</v>
      </c>
      <c r="M32" s="98">
        <f t="shared" si="7"/>
        <v>0</v>
      </c>
      <c r="N32" s="102">
        <v>0</v>
      </c>
      <c r="O32" s="102">
        <v>0</v>
      </c>
      <c r="P32" s="99">
        <v>15776</v>
      </c>
      <c r="Q32" s="109">
        <v>15776</v>
      </c>
      <c r="R32" s="109">
        <v>0</v>
      </c>
      <c r="S32" s="99">
        <v>0</v>
      </c>
      <c r="T32" s="109">
        <v>0</v>
      </c>
      <c r="U32" s="109">
        <v>0</v>
      </c>
      <c r="V32" s="99">
        <v>600</v>
      </c>
      <c r="W32" s="109">
        <v>600</v>
      </c>
      <c r="X32" s="109">
        <v>0</v>
      </c>
      <c r="Y32" s="99">
        <v>0</v>
      </c>
      <c r="Z32" s="109">
        <v>0</v>
      </c>
      <c r="AA32" s="110">
        <v>0</v>
      </c>
      <c r="AB32" s="128">
        <f t="shared" si="8"/>
        <v>0</v>
      </c>
      <c r="AC32" s="133"/>
      <c r="AD32" s="134"/>
      <c r="AE32" s="131">
        <f t="shared" si="1"/>
        <v>774.7465674048</v>
      </c>
      <c r="AF32" s="135">
        <v>774.7465674048</v>
      </c>
      <c r="AG32" s="156">
        <v>0</v>
      </c>
      <c r="AH32" s="131">
        <f t="shared" si="2"/>
        <v>0</v>
      </c>
      <c r="AI32" s="100"/>
      <c r="AJ32" s="100"/>
      <c r="AK32" s="91">
        <f t="shared" si="3"/>
        <v>1374.7465674047999</v>
      </c>
      <c r="AL32" s="151">
        <f t="shared" si="4"/>
        <v>1374.7465674047999</v>
      </c>
      <c r="AM32" s="152">
        <f t="shared" si="5"/>
        <v>0</v>
      </c>
    </row>
    <row r="33" spans="1:39" ht="13.5" hidden="1">
      <c r="A33" s="55" t="s">
        <v>73</v>
      </c>
      <c r="B33" s="56">
        <v>19.080954</v>
      </c>
      <c r="C33" s="56">
        <v>19.08</v>
      </c>
      <c r="D33" s="57">
        <v>0.000954</v>
      </c>
      <c r="E33" s="58">
        <v>0</v>
      </c>
      <c r="F33" s="58">
        <v>0</v>
      </c>
      <c r="G33" s="58">
        <v>0</v>
      </c>
      <c r="H33" s="59"/>
      <c r="I33" s="100"/>
      <c r="J33" s="96">
        <f t="shared" si="6"/>
        <v>11.09</v>
      </c>
      <c r="K33" s="101">
        <v>9.968</v>
      </c>
      <c r="L33" s="101">
        <v>1.122</v>
      </c>
      <c r="M33" s="98">
        <f t="shared" si="7"/>
        <v>0</v>
      </c>
      <c r="N33" s="102">
        <v>0</v>
      </c>
      <c r="O33" s="102">
        <v>0</v>
      </c>
      <c r="P33" s="99">
        <v>11220</v>
      </c>
      <c r="Q33" s="109">
        <v>11220</v>
      </c>
      <c r="R33" s="109">
        <v>0</v>
      </c>
      <c r="S33" s="99">
        <v>0</v>
      </c>
      <c r="T33" s="109">
        <v>0</v>
      </c>
      <c r="U33" s="109">
        <v>0</v>
      </c>
      <c r="V33" s="99">
        <v>0</v>
      </c>
      <c r="W33" s="109">
        <v>0</v>
      </c>
      <c r="X33" s="109">
        <v>0</v>
      </c>
      <c r="Y33" s="99">
        <v>0</v>
      </c>
      <c r="Z33" s="109">
        <v>0</v>
      </c>
      <c r="AA33" s="110">
        <v>0</v>
      </c>
      <c r="AB33" s="128">
        <f t="shared" si="8"/>
        <v>0</v>
      </c>
      <c r="AC33" s="133"/>
      <c r="AD33" s="134"/>
      <c r="AE33" s="131">
        <f t="shared" si="1"/>
        <v>0</v>
      </c>
      <c r="AF33" s="135">
        <v>0</v>
      </c>
      <c r="AG33" s="156">
        <v>0</v>
      </c>
      <c r="AH33" s="131">
        <f t="shared" si="2"/>
        <v>0</v>
      </c>
      <c r="AI33" s="100"/>
      <c r="AJ33" s="100"/>
      <c r="AK33" s="91">
        <f t="shared" si="3"/>
        <v>0</v>
      </c>
      <c r="AL33" s="151">
        <f t="shared" si="4"/>
        <v>0</v>
      </c>
      <c r="AM33" s="152">
        <f t="shared" si="5"/>
        <v>0</v>
      </c>
    </row>
    <row r="34" spans="1:39" ht="13.5" hidden="1">
      <c r="A34" s="60" t="s">
        <v>74</v>
      </c>
      <c r="B34" s="56">
        <v>48.11420559</v>
      </c>
      <c r="C34" s="56">
        <v>48.1118</v>
      </c>
      <c r="D34" s="57">
        <v>0.00240559</v>
      </c>
      <c r="E34" s="58">
        <v>0</v>
      </c>
      <c r="F34" s="58">
        <v>0</v>
      </c>
      <c r="G34" s="58">
        <v>0</v>
      </c>
      <c r="H34" s="59"/>
      <c r="I34" s="100"/>
      <c r="J34" s="96">
        <f t="shared" si="6"/>
        <v>9.884</v>
      </c>
      <c r="K34" s="101">
        <v>8.884</v>
      </c>
      <c r="L34" s="101">
        <v>1</v>
      </c>
      <c r="M34" s="98">
        <f t="shared" si="7"/>
        <v>0</v>
      </c>
      <c r="N34" s="102">
        <v>0</v>
      </c>
      <c r="O34" s="102">
        <v>0</v>
      </c>
      <c r="P34" s="99">
        <v>10000</v>
      </c>
      <c r="Q34" s="109">
        <v>10000</v>
      </c>
      <c r="R34" s="109">
        <v>0</v>
      </c>
      <c r="S34" s="99">
        <v>0</v>
      </c>
      <c r="T34" s="109">
        <v>0</v>
      </c>
      <c r="U34" s="109">
        <v>0</v>
      </c>
      <c r="V34" s="99">
        <v>0</v>
      </c>
      <c r="W34" s="109">
        <v>0</v>
      </c>
      <c r="X34" s="109">
        <v>0</v>
      </c>
      <c r="Y34" s="99">
        <v>0</v>
      </c>
      <c r="Z34" s="109">
        <v>0</v>
      </c>
      <c r="AA34" s="110">
        <v>0</v>
      </c>
      <c r="AB34" s="128">
        <f t="shared" si="8"/>
        <v>0</v>
      </c>
      <c r="AC34" s="133"/>
      <c r="AD34" s="134"/>
      <c r="AE34" s="131">
        <f t="shared" si="1"/>
        <v>2941.6332474168</v>
      </c>
      <c r="AF34" s="135">
        <v>2941.6332474168</v>
      </c>
      <c r="AG34" s="156">
        <v>0</v>
      </c>
      <c r="AH34" s="131">
        <f t="shared" si="2"/>
        <v>0</v>
      </c>
      <c r="AI34" s="100"/>
      <c r="AJ34" s="100"/>
      <c r="AK34" s="91">
        <f t="shared" si="3"/>
        <v>2941.6332474168</v>
      </c>
      <c r="AL34" s="151">
        <f t="shared" si="4"/>
        <v>2941.6332474168</v>
      </c>
      <c r="AM34" s="152">
        <f t="shared" si="5"/>
        <v>0</v>
      </c>
    </row>
    <row r="35" spans="1:39" ht="13.5" hidden="1">
      <c r="A35" s="60" t="s">
        <v>75</v>
      </c>
      <c r="B35" s="56">
        <v>791.634479745</v>
      </c>
      <c r="C35" s="56">
        <v>791.5949</v>
      </c>
      <c r="D35" s="57">
        <v>0.039579745</v>
      </c>
      <c r="E35" s="58">
        <v>0</v>
      </c>
      <c r="F35" s="58">
        <v>0</v>
      </c>
      <c r="G35" s="58">
        <v>0</v>
      </c>
      <c r="H35" s="59"/>
      <c r="I35" s="100"/>
      <c r="J35" s="96">
        <f t="shared" si="6"/>
        <v>10.2796</v>
      </c>
      <c r="K35" s="101">
        <v>9.2395</v>
      </c>
      <c r="L35" s="101">
        <v>1.0401</v>
      </c>
      <c r="M35" s="98">
        <f t="shared" si="7"/>
        <v>0</v>
      </c>
      <c r="N35" s="102">
        <v>0</v>
      </c>
      <c r="O35" s="102">
        <v>0</v>
      </c>
      <c r="P35" s="99">
        <v>10401</v>
      </c>
      <c r="Q35" s="109">
        <v>10089.579018</v>
      </c>
      <c r="R35" s="109">
        <v>311.420982</v>
      </c>
      <c r="S35" s="99">
        <v>0</v>
      </c>
      <c r="T35" s="109">
        <v>0</v>
      </c>
      <c r="U35" s="109">
        <v>0</v>
      </c>
      <c r="V35" s="99">
        <v>0</v>
      </c>
      <c r="W35" s="109">
        <v>0</v>
      </c>
      <c r="X35" s="109">
        <v>0</v>
      </c>
      <c r="Y35" s="99">
        <v>0</v>
      </c>
      <c r="Z35" s="109">
        <v>0</v>
      </c>
      <c r="AA35" s="110">
        <v>0</v>
      </c>
      <c r="AB35" s="128">
        <f t="shared" si="8"/>
        <v>0</v>
      </c>
      <c r="AC35" s="133"/>
      <c r="AD35" s="134"/>
      <c r="AE35" s="131">
        <f t="shared" si="1"/>
        <v>14844.8395309501</v>
      </c>
      <c r="AF35" s="135">
        <v>14844.8395309501</v>
      </c>
      <c r="AG35" s="156">
        <v>0</v>
      </c>
      <c r="AH35" s="131">
        <f t="shared" si="2"/>
        <v>0</v>
      </c>
      <c r="AI35" s="100"/>
      <c r="AJ35" s="100"/>
      <c r="AK35" s="91">
        <f t="shared" si="3"/>
        <v>14844.8395309501</v>
      </c>
      <c r="AL35" s="151">
        <f t="shared" si="4"/>
        <v>14844.8395309501</v>
      </c>
      <c r="AM35" s="152">
        <f t="shared" si="5"/>
        <v>0</v>
      </c>
    </row>
    <row r="36" spans="1:39" ht="13.5" hidden="1">
      <c r="A36" s="60" t="s">
        <v>76</v>
      </c>
      <c r="B36" s="56">
        <v>700.33461498</v>
      </c>
      <c r="C36" s="56">
        <v>700.2996</v>
      </c>
      <c r="D36" s="57">
        <v>0.03501498</v>
      </c>
      <c r="E36" s="58">
        <v>0</v>
      </c>
      <c r="F36" s="58">
        <v>0</v>
      </c>
      <c r="G36" s="58">
        <v>0</v>
      </c>
      <c r="H36" s="59"/>
      <c r="I36" s="100"/>
      <c r="J36" s="96">
        <f t="shared" si="6"/>
        <v>5.8486</v>
      </c>
      <c r="K36" s="101">
        <v>5.263</v>
      </c>
      <c r="L36" s="101">
        <v>0.5856</v>
      </c>
      <c r="M36" s="98">
        <f t="shared" si="7"/>
        <v>0</v>
      </c>
      <c r="N36" s="102">
        <v>0</v>
      </c>
      <c r="O36" s="102">
        <v>0</v>
      </c>
      <c r="P36" s="99">
        <v>3125</v>
      </c>
      <c r="Q36" s="109">
        <v>3125</v>
      </c>
      <c r="R36" s="109">
        <v>0</v>
      </c>
      <c r="S36" s="99">
        <v>0</v>
      </c>
      <c r="T36" s="109">
        <v>0</v>
      </c>
      <c r="U36" s="109">
        <v>0</v>
      </c>
      <c r="V36" s="99">
        <v>2731</v>
      </c>
      <c r="W36" s="109">
        <v>2731</v>
      </c>
      <c r="X36" s="109">
        <v>0</v>
      </c>
      <c r="Y36" s="99">
        <v>0</v>
      </c>
      <c r="Z36" s="109">
        <v>0</v>
      </c>
      <c r="AA36" s="110">
        <v>0</v>
      </c>
      <c r="AB36" s="128">
        <f t="shared" si="8"/>
        <v>0</v>
      </c>
      <c r="AC36" s="133"/>
      <c r="AD36" s="134"/>
      <c r="AE36" s="131">
        <f t="shared" si="1"/>
        <v>4216.0665</v>
      </c>
      <c r="AF36" s="135">
        <v>4216.0665</v>
      </c>
      <c r="AG36" s="156">
        <v>0</v>
      </c>
      <c r="AH36" s="131">
        <f t="shared" si="2"/>
        <v>0</v>
      </c>
      <c r="AI36" s="100"/>
      <c r="AJ36" s="100"/>
      <c r="AK36" s="91">
        <f t="shared" si="3"/>
        <v>6947.0665</v>
      </c>
      <c r="AL36" s="151">
        <f t="shared" si="4"/>
        <v>6947.0665</v>
      </c>
      <c r="AM36" s="152">
        <f t="shared" si="5"/>
        <v>0</v>
      </c>
    </row>
    <row r="37" spans="1:39" ht="13.5" hidden="1">
      <c r="A37" s="60" t="s">
        <v>77</v>
      </c>
      <c r="B37" s="56">
        <v>353.512574745</v>
      </c>
      <c r="C37" s="56">
        <v>353.4949</v>
      </c>
      <c r="D37" s="57">
        <v>0.017674745</v>
      </c>
      <c r="E37" s="58">
        <v>0</v>
      </c>
      <c r="F37" s="58">
        <v>0</v>
      </c>
      <c r="G37" s="58">
        <v>0</v>
      </c>
      <c r="H37" s="59"/>
      <c r="I37" s="100"/>
      <c r="J37" s="96">
        <f t="shared" si="6"/>
        <v>18.722900000000003</v>
      </c>
      <c r="K37" s="101">
        <v>16.838</v>
      </c>
      <c r="L37" s="101">
        <v>1.8849</v>
      </c>
      <c r="M37" s="98">
        <f t="shared" si="7"/>
        <v>0</v>
      </c>
      <c r="N37" s="102">
        <v>0</v>
      </c>
      <c r="O37" s="102">
        <v>0</v>
      </c>
      <c r="P37" s="99">
        <v>10459</v>
      </c>
      <c r="Q37" s="109">
        <v>10140</v>
      </c>
      <c r="R37" s="109">
        <v>319</v>
      </c>
      <c r="S37" s="99">
        <v>0</v>
      </c>
      <c r="T37" s="109">
        <v>0</v>
      </c>
      <c r="U37" s="109">
        <v>0</v>
      </c>
      <c r="V37" s="99">
        <v>8392</v>
      </c>
      <c r="W37" s="109">
        <v>8238.895</v>
      </c>
      <c r="X37" s="109">
        <v>153.105</v>
      </c>
      <c r="Y37" s="99">
        <v>0</v>
      </c>
      <c r="Z37" s="109">
        <v>0</v>
      </c>
      <c r="AA37" s="110">
        <v>0</v>
      </c>
      <c r="AB37" s="128">
        <f t="shared" si="8"/>
        <v>0</v>
      </c>
      <c r="AC37" s="133"/>
      <c r="AD37" s="134"/>
      <c r="AE37" s="131">
        <f t="shared" si="1"/>
        <v>0</v>
      </c>
      <c r="AF37" s="135">
        <v>0</v>
      </c>
      <c r="AG37" s="156">
        <v>0</v>
      </c>
      <c r="AH37" s="131">
        <f t="shared" si="2"/>
        <v>0</v>
      </c>
      <c r="AI37" s="100"/>
      <c r="AJ37" s="100"/>
      <c r="AK37" s="91">
        <f t="shared" si="3"/>
        <v>8238.895</v>
      </c>
      <c r="AL37" s="151">
        <f t="shared" si="4"/>
        <v>8238.895</v>
      </c>
      <c r="AM37" s="152">
        <f t="shared" si="5"/>
        <v>0</v>
      </c>
    </row>
    <row r="38" spans="1:39" ht="13.5" hidden="1">
      <c r="A38" s="60" t="s">
        <v>78</v>
      </c>
      <c r="B38" s="56">
        <v>848.34161496</v>
      </c>
      <c r="C38" s="56">
        <v>848.2992</v>
      </c>
      <c r="D38" s="57">
        <v>0.04241496</v>
      </c>
      <c r="E38" s="58">
        <v>0</v>
      </c>
      <c r="F38" s="58">
        <v>0</v>
      </c>
      <c r="G38" s="58">
        <v>0</v>
      </c>
      <c r="H38" s="59"/>
      <c r="I38" s="100"/>
      <c r="J38" s="96">
        <f t="shared" si="6"/>
        <v>13.9282</v>
      </c>
      <c r="K38" s="101">
        <v>12.5225</v>
      </c>
      <c r="L38" s="101">
        <v>1.4057</v>
      </c>
      <c r="M38" s="98">
        <f t="shared" si="7"/>
        <v>0</v>
      </c>
      <c r="N38" s="102">
        <v>0</v>
      </c>
      <c r="O38" s="102">
        <v>0</v>
      </c>
      <c r="P38" s="99">
        <v>10917</v>
      </c>
      <c r="Q38" s="109">
        <v>7417</v>
      </c>
      <c r="R38" s="109">
        <v>3500</v>
      </c>
      <c r="S38" s="99">
        <v>0</v>
      </c>
      <c r="T38" s="109">
        <v>0</v>
      </c>
      <c r="U38" s="109">
        <v>0</v>
      </c>
      <c r="V38" s="99">
        <v>0</v>
      </c>
      <c r="W38" s="109">
        <v>0</v>
      </c>
      <c r="X38" s="109">
        <v>0</v>
      </c>
      <c r="Y38" s="99">
        <v>0</v>
      </c>
      <c r="Z38" s="109">
        <v>0</v>
      </c>
      <c r="AA38" s="110">
        <v>0</v>
      </c>
      <c r="AB38" s="128">
        <f t="shared" si="8"/>
        <v>10598</v>
      </c>
      <c r="AC38" s="129">
        <v>10598</v>
      </c>
      <c r="AD38" s="134"/>
      <c r="AE38" s="131">
        <f t="shared" si="1"/>
        <v>28.4608915704</v>
      </c>
      <c r="AF38" s="135">
        <v>28.4608915704</v>
      </c>
      <c r="AG38" s="156">
        <v>0</v>
      </c>
      <c r="AH38" s="131">
        <f t="shared" si="2"/>
        <v>0</v>
      </c>
      <c r="AI38" s="100"/>
      <c r="AJ38" s="100"/>
      <c r="AK38" s="91">
        <f t="shared" si="3"/>
        <v>10626.4608915704</v>
      </c>
      <c r="AL38" s="151">
        <f t="shared" si="4"/>
        <v>10626.4608915704</v>
      </c>
      <c r="AM38" s="152">
        <f t="shared" si="5"/>
        <v>0</v>
      </c>
    </row>
    <row r="39" spans="1:39" ht="13.5" hidden="1">
      <c r="A39" s="55" t="s">
        <v>79</v>
      </c>
      <c r="B39" s="56">
        <v>18.047402325</v>
      </c>
      <c r="C39" s="56">
        <v>18.0465</v>
      </c>
      <c r="D39" s="57">
        <v>0.000902325</v>
      </c>
      <c r="E39" s="58">
        <v>0</v>
      </c>
      <c r="F39" s="58">
        <v>0</v>
      </c>
      <c r="G39" s="58">
        <v>0</v>
      </c>
      <c r="H39" s="59"/>
      <c r="I39" s="100"/>
      <c r="J39" s="96">
        <f t="shared" si="6"/>
        <v>10.495899999999999</v>
      </c>
      <c r="K39" s="101">
        <v>9.434</v>
      </c>
      <c r="L39" s="101">
        <v>1.0619</v>
      </c>
      <c r="M39" s="98">
        <f t="shared" si="7"/>
        <v>0</v>
      </c>
      <c r="N39" s="102">
        <v>0</v>
      </c>
      <c r="O39" s="102">
        <v>0</v>
      </c>
      <c r="P39" s="99">
        <v>10619</v>
      </c>
      <c r="Q39" s="109">
        <v>10619</v>
      </c>
      <c r="R39" s="109">
        <v>0</v>
      </c>
      <c r="S39" s="99">
        <v>0</v>
      </c>
      <c r="T39" s="109">
        <v>0</v>
      </c>
      <c r="U39" s="109">
        <v>0</v>
      </c>
      <c r="V39" s="99">
        <v>0</v>
      </c>
      <c r="W39" s="109">
        <v>0</v>
      </c>
      <c r="X39" s="109">
        <v>0</v>
      </c>
      <c r="Y39" s="99">
        <v>0</v>
      </c>
      <c r="Z39" s="109">
        <v>0</v>
      </c>
      <c r="AA39" s="110">
        <v>0</v>
      </c>
      <c r="AB39" s="128">
        <f t="shared" si="8"/>
        <v>0</v>
      </c>
      <c r="AC39" s="133"/>
      <c r="AD39" s="134"/>
      <c r="AE39" s="131">
        <f t="shared" si="1"/>
        <v>738.35055</v>
      </c>
      <c r="AF39" s="135">
        <v>738.35055</v>
      </c>
      <c r="AG39" s="156">
        <v>0</v>
      </c>
      <c r="AH39" s="131">
        <f t="shared" si="2"/>
        <v>0</v>
      </c>
      <c r="AI39" s="100"/>
      <c r="AJ39" s="100"/>
      <c r="AK39" s="91">
        <f t="shared" si="3"/>
        <v>738.35055</v>
      </c>
      <c r="AL39" s="151">
        <f t="shared" si="4"/>
        <v>738.35055</v>
      </c>
      <c r="AM39" s="152">
        <f t="shared" si="5"/>
        <v>0</v>
      </c>
    </row>
    <row r="40" spans="1:39" ht="13.5" hidden="1">
      <c r="A40" s="55" t="s">
        <v>80</v>
      </c>
      <c r="B40" s="56">
        <v>9897.85009309</v>
      </c>
      <c r="C40" s="56">
        <v>9897.5201</v>
      </c>
      <c r="D40" s="57">
        <v>0.32999309</v>
      </c>
      <c r="E40" s="58">
        <v>963.5241738</v>
      </c>
      <c r="F40" s="58">
        <v>963.476</v>
      </c>
      <c r="G40" s="58">
        <v>0.0481738</v>
      </c>
      <c r="H40" s="59">
        <v>35000</v>
      </c>
      <c r="I40" s="100">
        <v>3298</v>
      </c>
      <c r="J40" s="96">
        <f t="shared" si="6"/>
        <v>106.6885</v>
      </c>
      <c r="K40" s="101">
        <v>96.001</v>
      </c>
      <c r="L40" s="101">
        <v>10.6875</v>
      </c>
      <c r="M40" s="98">
        <f t="shared" si="7"/>
        <v>5.7</v>
      </c>
      <c r="N40" s="102">
        <v>5.13</v>
      </c>
      <c r="O40" s="102">
        <v>0.57</v>
      </c>
      <c r="P40" s="99">
        <v>51872</v>
      </c>
      <c r="Q40" s="109">
        <v>51872</v>
      </c>
      <c r="R40" s="109">
        <v>0</v>
      </c>
      <c r="S40" s="99">
        <v>0</v>
      </c>
      <c r="T40" s="109">
        <v>0</v>
      </c>
      <c r="U40" s="109">
        <v>0</v>
      </c>
      <c r="V40" s="99">
        <v>54998</v>
      </c>
      <c r="W40" s="109">
        <v>54998</v>
      </c>
      <c r="X40" s="109">
        <v>0</v>
      </c>
      <c r="Y40" s="99">
        <v>5700</v>
      </c>
      <c r="Z40" s="109">
        <v>5700</v>
      </c>
      <c r="AA40" s="110">
        <v>0</v>
      </c>
      <c r="AB40" s="128">
        <f t="shared" si="8"/>
        <v>27788.75</v>
      </c>
      <c r="AC40" s="129">
        <v>27788.75</v>
      </c>
      <c r="AD40" s="134"/>
      <c r="AE40" s="131">
        <f t="shared" si="1"/>
        <v>1912.94417713267</v>
      </c>
      <c r="AF40" s="135">
        <v>1912.94417713267</v>
      </c>
      <c r="AG40" s="156">
        <v>0</v>
      </c>
      <c r="AH40" s="131">
        <f t="shared" si="2"/>
        <v>0</v>
      </c>
      <c r="AI40" s="100"/>
      <c r="AJ40" s="100"/>
      <c r="AK40" s="91">
        <f t="shared" si="3"/>
        <v>55399.69417713267</v>
      </c>
      <c r="AL40" s="151">
        <f t="shared" si="4"/>
        <v>49699.69417713267</v>
      </c>
      <c r="AM40" s="152">
        <f t="shared" si="5"/>
        <v>5700</v>
      </c>
    </row>
    <row r="41" spans="1:39" ht="13.5" hidden="1">
      <c r="A41" s="60" t="s">
        <v>81</v>
      </c>
      <c r="B41" s="56">
        <v>568.377117435</v>
      </c>
      <c r="C41" s="56">
        <v>568.3487</v>
      </c>
      <c r="D41" s="57">
        <v>0.028417435</v>
      </c>
      <c r="E41" s="58">
        <v>0.92224611</v>
      </c>
      <c r="F41" s="58">
        <v>0.9222</v>
      </c>
      <c r="G41" s="58">
        <v>4.611E-05</v>
      </c>
      <c r="H41" s="59"/>
      <c r="I41" s="100"/>
      <c r="J41" s="96">
        <f t="shared" si="6"/>
        <v>24.796</v>
      </c>
      <c r="K41" s="101">
        <v>22.316</v>
      </c>
      <c r="L41" s="101">
        <v>2.48</v>
      </c>
      <c r="M41" s="98">
        <f t="shared" si="7"/>
        <v>3.511</v>
      </c>
      <c r="N41" s="102">
        <v>3.189</v>
      </c>
      <c r="O41" s="102">
        <v>0.322</v>
      </c>
      <c r="P41" s="99">
        <v>9790</v>
      </c>
      <c r="Q41" s="109">
        <v>9790</v>
      </c>
      <c r="R41" s="109">
        <v>0</v>
      </c>
      <c r="S41" s="99">
        <v>0</v>
      </c>
      <c r="T41" s="109">
        <v>0</v>
      </c>
      <c r="U41" s="109">
        <v>0</v>
      </c>
      <c r="V41" s="99">
        <v>14800</v>
      </c>
      <c r="W41" s="109">
        <v>14800</v>
      </c>
      <c r="X41" s="109">
        <v>0</v>
      </c>
      <c r="Y41" s="99">
        <v>3218</v>
      </c>
      <c r="Z41" s="109">
        <v>3218</v>
      </c>
      <c r="AA41" s="110">
        <v>0</v>
      </c>
      <c r="AB41" s="128">
        <f t="shared" si="8"/>
        <v>0</v>
      </c>
      <c r="AC41" s="133"/>
      <c r="AD41" s="134"/>
      <c r="AE41" s="131">
        <f t="shared" si="1"/>
        <v>690.1220543832</v>
      </c>
      <c r="AF41" s="135">
        <v>690.1220543832</v>
      </c>
      <c r="AG41" s="156">
        <v>0</v>
      </c>
      <c r="AH41" s="131">
        <f t="shared" si="2"/>
        <v>0</v>
      </c>
      <c r="AI41" s="100"/>
      <c r="AJ41" s="100"/>
      <c r="AK41" s="91">
        <f t="shared" si="3"/>
        <v>18708.122054383202</v>
      </c>
      <c r="AL41" s="151">
        <f t="shared" si="4"/>
        <v>15490.1220543832</v>
      </c>
      <c r="AM41" s="152">
        <f t="shared" si="5"/>
        <v>3218</v>
      </c>
    </row>
    <row r="42" spans="1:39" ht="13.5" hidden="1">
      <c r="A42" s="55" t="s">
        <v>82</v>
      </c>
      <c r="B42" s="56">
        <v>28.466323245</v>
      </c>
      <c r="C42" s="56">
        <v>28.4649</v>
      </c>
      <c r="D42" s="57">
        <v>0.001423245</v>
      </c>
      <c r="E42" s="58">
        <v>0</v>
      </c>
      <c r="F42" s="58">
        <v>0</v>
      </c>
      <c r="G42" s="58">
        <v>0</v>
      </c>
      <c r="H42" s="59"/>
      <c r="I42" s="100"/>
      <c r="J42" s="96">
        <f t="shared" si="6"/>
        <v>18.539</v>
      </c>
      <c r="K42" s="101">
        <v>16.6705</v>
      </c>
      <c r="L42" s="101">
        <v>1.8685</v>
      </c>
      <c r="M42" s="98">
        <f t="shared" si="7"/>
        <v>0</v>
      </c>
      <c r="N42" s="102">
        <v>0</v>
      </c>
      <c r="O42" s="102">
        <v>0</v>
      </c>
      <c r="P42" s="99">
        <v>16681</v>
      </c>
      <c r="Q42" s="109">
        <v>16681</v>
      </c>
      <c r="R42" s="109">
        <v>0</v>
      </c>
      <c r="S42" s="99">
        <v>0</v>
      </c>
      <c r="T42" s="109">
        <v>0</v>
      </c>
      <c r="U42" s="109">
        <v>0</v>
      </c>
      <c r="V42" s="99">
        <v>2200</v>
      </c>
      <c r="W42" s="109">
        <v>2200</v>
      </c>
      <c r="X42" s="109">
        <v>0</v>
      </c>
      <c r="Y42" s="99">
        <v>0</v>
      </c>
      <c r="Z42" s="109">
        <v>0</v>
      </c>
      <c r="AA42" s="110">
        <v>0</v>
      </c>
      <c r="AB42" s="128">
        <f t="shared" si="8"/>
        <v>0</v>
      </c>
      <c r="AC42" s="133"/>
      <c r="AD42" s="134"/>
      <c r="AE42" s="131">
        <f t="shared" si="1"/>
        <v>58.81735</v>
      </c>
      <c r="AF42" s="135">
        <v>58.81735</v>
      </c>
      <c r="AG42" s="156">
        <v>0</v>
      </c>
      <c r="AH42" s="131">
        <f t="shared" si="2"/>
        <v>0</v>
      </c>
      <c r="AI42" s="100"/>
      <c r="AJ42" s="100"/>
      <c r="AK42" s="91">
        <f t="shared" si="3"/>
        <v>2258.81735</v>
      </c>
      <c r="AL42" s="151">
        <f t="shared" si="4"/>
        <v>2258.81735</v>
      </c>
      <c r="AM42" s="152">
        <f t="shared" si="5"/>
        <v>0</v>
      </c>
    </row>
    <row r="43" spans="1:39" ht="13.5" hidden="1">
      <c r="A43" s="60" t="s">
        <v>83</v>
      </c>
      <c r="B43" s="56">
        <v>57.846592185</v>
      </c>
      <c r="C43" s="56">
        <v>57.8437</v>
      </c>
      <c r="D43" s="57">
        <v>0.002892185</v>
      </c>
      <c r="E43" s="58">
        <v>0</v>
      </c>
      <c r="F43" s="58">
        <v>0</v>
      </c>
      <c r="G43" s="58">
        <v>0</v>
      </c>
      <c r="H43" s="59"/>
      <c r="I43" s="100"/>
      <c r="J43" s="96">
        <f t="shared" si="6"/>
        <v>9.4179</v>
      </c>
      <c r="K43" s="101">
        <v>8.4795</v>
      </c>
      <c r="L43" s="101">
        <v>0.9384</v>
      </c>
      <c r="M43" s="98">
        <f t="shared" si="7"/>
        <v>0</v>
      </c>
      <c r="N43" s="102">
        <v>0</v>
      </c>
      <c r="O43" s="102">
        <v>0</v>
      </c>
      <c r="P43" s="99">
        <v>6925</v>
      </c>
      <c r="Q43" s="109">
        <v>6925</v>
      </c>
      <c r="R43" s="109">
        <v>0</v>
      </c>
      <c r="S43" s="99">
        <v>0</v>
      </c>
      <c r="T43" s="109">
        <v>0</v>
      </c>
      <c r="U43" s="109">
        <v>0</v>
      </c>
      <c r="V43" s="99">
        <v>2459</v>
      </c>
      <c r="W43" s="109">
        <v>2459</v>
      </c>
      <c r="X43" s="109">
        <v>0</v>
      </c>
      <c r="Y43" s="99">
        <v>0</v>
      </c>
      <c r="Z43" s="109">
        <v>0</v>
      </c>
      <c r="AA43" s="110">
        <v>0</v>
      </c>
      <c r="AB43" s="128">
        <f t="shared" si="8"/>
        <v>0</v>
      </c>
      <c r="AC43" s="133"/>
      <c r="AD43" s="134"/>
      <c r="AE43" s="131">
        <f t="shared" si="1"/>
        <v>6862.850535</v>
      </c>
      <c r="AF43" s="135">
        <v>6862.850535</v>
      </c>
      <c r="AG43" s="156">
        <v>0</v>
      </c>
      <c r="AH43" s="131">
        <f t="shared" si="2"/>
        <v>663.78</v>
      </c>
      <c r="AI43" s="154">
        <v>663.78</v>
      </c>
      <c r="AJ43" s="100"/>
      <c r="AK43" s="91">
        <f t="shared" si="3"/>
        <v>8658.070534999999</v>
      </c>
      <c r="AL43" s="151">
        <f t="shared" si="4"/>
        <v>8658.070534999999</v>
      </c>
      <c r="AM43" s="152">
        <f t="shared" si="5"/>
        <v>0</v>
      </c>
    </row>
    <row r="44" spans="1:39" ht="13.5" hidden="1">
      <c r="A44" s="55" t="s">
        <v>84</v>
      </c>
      <c r="B44" s="56">
        <v>7905.551551615</v>
      </c>
      <c r="C44" s="56">
        <v>7905.2998</v>
      </c>
      <c r="D44" s="57">
        <v>0.251751615</v>
      </c>
      <c r="E44" s="58">
        <v>171.957897465</v>
      </c>
      <c r="F44" s="58">
        <v>171.9493</v>
      </c>
      <c r="G44" s="58">
        <v>0.008597465</v>
      </c>
      <c r="H44" s="59">
        <v>35000</v>
      </c>
      <c r="I44" s="100">
        <v>2870</v>
      </c>
      <c r="J44" s="96">
        <f t="shared" si="6"/>
        <v>131.4426</v>
      </c>
      <c r="K44" s="101">
        <v>118.131</v>
      </c>
      <c r="L44" s="101">
        <v>13.3116</v>
      </c>
      <c r="M44" s="98">
        <f t="shared" si="7"/>
        <v>35.15</v>
      </c>
      <c r="N44" s="102">
        <v>31.891</v>
      </c>
      <c r="O44" s="102">
        <v>3.259</v>
      </c>
      <c r="P44" s="99">
        <v>53296</v>
      </c>
      <c r="Q44" s="109">
        <v>53296</v>
      </c>
      <c r="R44" s="109">
        <v>0</v>
      </c>
      <c r="S44" s="99">
        <v>25000</v>
      </c>
      <c r="T44" s="109">
        <v>25000</v>
      </c>
      <c r="U44" s="109">
        <v>0</v>
      </c>
      <c r="V44" s="99">
        <v>61174.43</v>
      </c>
      <c r="W44" s="109">
        <v>61174.43</v>
      </c>
      <c r="X44" s="109">
        <v>0</v>
      </c>
      <c r="Y44" s="99">
        <v>28329</v>
      </c>
      <c r="Z44" s="109">
        <v>28329</v>
      </c>
      <c r="AA44" s="110">
        <v>0</v>
      </c>
      <c r="AB44" s="128">
        <f t="shared" si="8"/>
        <v>5688.87</v>
      </c>
      <c r="AC44" s="129">
        <v>5688.87</v>
      </c>
      <c r="AD44" s="134"/>
      <c r="AE44" s="131">
        <f t="shared" si="1"/>
        <v>2352.57285952516</v>
      </c>
      <c r="AF44" s="135">
        <v>2351.58225752516</v>
      </c>
      <c r="AG44" s="156">
        <v>0.990602</v>
      </c>
      <c r="AH44" s="131">
        <f t="shared" si="2"/>
        <v>0</v>
      </c>
      <c r="AI44" s="100"/>
      <c r="AJ44" s="100"/>
      <c r="AK44" s="91">
        <f t="shared" si="3"/>
        <v>62544.872859525174</v>
      </c>
      <c r="AL44" s="151">
        <f t="shared" si="4"/>
        <v>34214.88225752517</v>
      </c>
      <c r="AM44" s="152">
        <f t="shared" si="5"/>
        <v>28329.990602</v>
      </c>
    </row>
    <row r="45" spans="1:39" ht="13.5" hidden="1">
      <c r="A45" s="60" t="s">
        <v>85</v>
      </c>
      <c r="B45" s="56">
        <v>771.79198767</v>
      </c>
      <c r="C45" s="56">
        <v>771.7534</v>
      </c>
      <c r="D45" s="57">
        <v>0.03858767</v>
      </c>
      <c r="E45" s="58">
        <v>0</v>
      </c>
      <c r="F45" s="58">
        <v>0</v>
      </c>
      <c r="G45" s="58">
        <v>0</v>
      </c>
      <c r="H45" s="59"/>
      <c r="I45" s="100"/>
      <c r="J45" s="96">
        <f t="shared" si="6"/>
        <v>15.859</v>
      </c>
      <c r="K45" s="101">
        <v>14.269</v>
      </c>
      <c r="L45" s="101">
        <v>1.59</v>
      </c>
      <c r="M45" s="98">
        <f t="shared" si="7"/>
        <v>0</v>
      </c>
      <c r="N45" s="102">
        <v>0</v>
      </c>
      <c r="O45" s="102">
        <v>0</v>
      </c>
      <c r="P45" s="99">
        <v>5000</v>
      </c>
      <c r="Q45" s="109">
        <v>5000</v>
      </c>
      <c r="R45" s="109">
        <v>0</v>
      </c>
      <c r="S45" s="99">
        <v>0</v>
      </c>
      <c r="T45" s="109">
        <v>0</v>
      </c>
      <c r="U45" s="109">
        <v>0</v>
      </c>
      <c r="V45" s="99">
        <v>10896</v>
      </c>
      <c r="W45" s="109">
        <v>10896</v>
      </c>
      <c r="X45" s="109">
        <v>0</v>
      </c>
      <c r="Y45" s="99">
        <v>0</v>
      </c>
      <c r="Z45" s="109">
        <v>0</v>
      </c>
      <c r="AA45" s="110">
        <v>0</v>
      </c>
      <c r="AB45" s="128">
        <f t="shared" si="8"/>
        <v>4866.2</v>
      </c>
      <c r="AC45" s="129">
        <v>4866.2</v>
      </c>
      <c r="AD45" s="134"/>
      <c r="AE45" s="131">
        <f t="shared" si="1"/>
        <v>4762.6876</v>
      </c>
      <c r="AF45" s="135">
        <v>4762.6876</v>
      </c>
      <c r="AG45" s="156">
        <v>0</v>
      </c>
      <c r="AH45" s="131">
        <f t="shared" si="2"/>
        <v>0</v>
      </c>
      <c r="AI45" s="100"/>
      <c r="AJ45" s="100"/>
      <c r="AK45" s="91">
        <f t="shared" si="3"/>
        <v>20524.887600000002</v>
      </c>
      <c r="AL45" s="151">
        <f t="shared" si="4"/>
        <v>20524.887600000002</v>
      </c>
      <c r="AM45" s="152">
        <f t="shared" si="5"/>
        <v>0</v>
      </c>
    </row>
    <row r="46" spans="1:39" ht="13.5" hidden="1">
      <c r="A46" s="60" t="s">
        <v>86</v>
      </c>
      <c r="B46" s="56">
        <v>1782.211406115</v>
      </c>
      <c r="C46" s="56">
        <v>1782.1223</v>
      </c>
      <c r="D46" s="57">
        <v>0.089106115</v>
      </c>
      <c r="E46" s="58">
        <v>0</v>
      </c>
      <c r="F46" s="58">
        <v>0</v>
      </c>
      <c r="G46" s="58">
        <v>0</v>
      </c>
      <c r="H46" s="59"/>
      <c r="I46" s="100"/>
      <c r="J46" s="96">
        <f t="shared" si="6"/>
        <v>22.2056</v>
      </c>
      <c r="K46" s="101">
        <v>19.9455</v>
      </c>
      <c r="L46" s="101">
        <v>2.2601</v>
      </c>
      <c r="M46" s="98">
        <f t="shared" si="7"/>
        <v>0</v>
      </c>
      <c r="N46" s="102">
        <v>0</v>
      </c>
      <c r="O46" s="102">
        <v>0</v>
      </c>
      <c r="P46" s="99">
        <v>15101</v>
      </c>
      <c r="Q46" s="109">
        <v>15101</v>
      </c>
      <c r="R46" s="109">
        <v>0</v>
      </c>
      <c r="S46" s="99">
        <v>0</v>
      </c>
      <c r="T46" s="109">
        <v>0</v>
      </c>
      <c r="U46" s="109">
        <v>0</v>
      </c>
      <c r="V46" s="99">
        <v>7500</v>
      </c>
      <c r="W46" s="109">
        <v>7500</v>
      </c>
      <c r="X46" s="109">
        <v>0</v>
      </c>
      <c r="Y46" s="99">
        <v>0</v>
      </c>
      <c r="Z46" s="109">
        <v>0</v>
      </c>
      <c r="AA46" s="110">
        <v>0</v>
      </c>
      <c r="AB46" s="128">
        <f t="shared" si="8"/>
        <v>2344.69</v>
      </c>
      <c r="AC46" s="129">
        <v>2344.69</v>
      </c>
      <c r="AD46" s="134"/>
      <c r="AE46" s="131">
        <f t="shared" si="1"/>
        <v>0</v>
      </c>
      <c r="AF46" s="135">
        <v>0</v>
      </c>
      <c r="AG46" s="156">
        <v>0</v>
      </c>
      <c r="AH46" s="131">
        <f t="shared" si="2"/>
        <v>0</v>
      </c>
      <c r="AI46" s="100"/>
      <c r="AJ46" s="100"/>
      <c r="AK46" s="91">
        <f t="shared" si="3"/>
        <v>9844.69</v>
      </c>
      <c r="AL46" s="151">
        <f t="shared" si="4"/>
        <v>9844.69</v>
      </c>
      <c r="AM46" s="152">
        <f t="shared" si="5"/>
        <v>0</v>
      </c>
    </row>
    <row r="47" spans="1:39" ht="13.5" hidden="1">
      <c r="A47" s="55" t="s">
        <v>87</v>
      </c>
      <c r="B47" s="56">
        <v>10789.8197978425</v>
      </c>
      <c r="C47" s="56">
        <v>10789.47735</v>
      </c>
      <c r="D47" s="57">
        <v>0.3424478425</v>
      </c>
      <c r="E47" s="58">
        <v>341.90329431</v>
      </c>
      <c r="F47" s="58">
        <v>341.8862</v>
      </c>
      <c r="G47" s="58">
        <v>0.01709431</v>
      </c>
      <c r="H47" s="59">
        <v>35000</v>
      </c>
      <c r="I47" s="100">
        <v>3940</v>
      </c>
      <c r="J47" s="96">
        <f t="shared" si="6"/>
        <v>146.3884</v>
      </c>
      <c r="K47" s="101">
        <v>131.6315</v>
      </c>
      <c r="L47" s="101">
        <v>14.7569</v>
      </c>
      <c r="M47" s="98">
        <f t="shared" si="7"/>
        <v>25.166</v>
      </c>
      <c r="N47" s="102">
        <v>22.866</v>
      </c>
      <c r="O47" s="102">
        <v>2.3</v>
      </c>
      <c r="P47" s="99">
        <v>72137</v>
      </c>
      <c r="Q47" s="109">
        <v>72137</v>
      </c>
      <c r="R47" s="109">
        <v>0</v>
      </c>
      <c r="S47" s="99">
        <v>0</v>
      </c>
      <c r="T47" s="109">
        <v>0</v>
      </c>
      <c r="U47" s="109">
        <v>0</v>
      </c>
      <c r="V47" s="99">
        <v>75432</v>
      </c>
      <c r="W47" s="109">
        <v>75432</v>
      </c>
      <c r="X47" s="109">
        <v>0</v>
      </c>
      <c r="Y47" s="99">
        <v>23000</v>
      </c>
      <c r="Z47" s="109">
        <v>23000</v>
      </c>
      <c r="AA47" s="110">
        <v>0</v>
      </c>
      <c r="AB47" s="128">
        <f t="shared" si="8"/>
        <v>102428</v>
      </c>
      <c r="AC47" s="129">
        <v>102428</v>
      </c>
      <c r="AD47" s="134"/>
      <c r="AE47" s="131">
        <f t="shared" si="1"/>
        <v>0</v>
      </c>
      <c r="AF47" s="135">
        <v>0</v>
      </c>
      <c r="AG47" s="156">
        <v>0</v>
      </c>
      <c r="AH47" s="131">
        <f t="shared" si="2"/>
        <v>0</v>
      </c>
      <c r="AI47" s="100"/>
      <c r="AJ47" s="100"/>
      <c r="AK47" s="91">
        <f t="shared" si="3"/>
        <v>165860</v>
      </c>
      <c r="AL47" s="151">
        <f t="shared" si="4"/>
        <v>142860</v>
      </c>
      <c r="AM47" s="152">
        <f t="shared" si="5"/>
        <v>23000</v>
      </c>
    </row>
    <row r="48" spans="1:39" ht="13.5" hidden="1">
      <c r="A48" s="60" t="s">
        <v>88</v>
      </c>
      <c r="B48" s="56">
        <v>675.487272675</v>
      </c>
      <c r="C48" s="56">
        <v>675.4535</v>
      </c>
      <c r="D48" s="57">
        <v>0.033772675</v>
      </c>
      <c r="E48" s="58">
        <v>2.941647075</v>
      </c>
      <c r="F48" s="58">
        <v>2.9415</v>
      </c>
      <c r="G48" s="58">
        <v>0.000147075</v>
      </c>
      <c r="H48" s="59"/>
      <c r="I48" s="100"/>
      <c r="J48" s="96">
        <f t="shared" si="6"/>
        <v>20.040499999999998</v>
      </c>
      <c r="K48" s="101">
        <v>18.0325</v>
      </c>
      <c r="L48" s="101">
        <v>2.008</v>
      </c>
      <c r="M48" s="98">
        <f t="shared" si="7"/>
        <v>2.023</v>
      </c>
      <c r="N48" s="102">
        <v>1.831</v>
      </c>
      <c r="O48" s="102">
        <v>0.192</v>
      </c>
      <c r="P48" s="99">
        <v>0</v>
      </c>
      <c r="Q48" s="109">
        <v>0</v>
      </c>
      <c r="R48" s="109">
        <v>0</v>
      </c>
      <c r="S48" s="99">
        <v>0</v>
      </c>
      <c r="T48" s="109">
        <v>0</v>
      </c>
      <c r="U48" s="109">
        <v>0</v>
      </c>
      <c r="V48" s="99">
        <v>20077</v>
      </c>
      <c r="W48" s="109">
        <v>20077</v>
      </c>
      <c r="X48" s="109">
        <v>0</v>
      </c>
      <c r="Y48" s="99">
        <v>1923</v>
      </c>
      <c r="Z48" s="109">
        <v>1923</v>
      </c>
      <c r="AA48" s="110">
        <v>0</v>
      </c>
      <c r="AB48" s="128">
        <f t="shared" si="8"/>
        <v>5412.94</v>
      </c>
      <c r="AC48" s="129">
        <v>5412.94</v>
      </c>
      <c r="AD48" s="134"/>
      <c r="AE48" s="131">
        <f t="shared" si="1"/>
        <v>5935.487608525599</v>
      </c>
      <c r="AF48" s="135">
        <v>5747.3444325256</v>
      </c>
      <c r="AG48" s="156">
        <v>188.143176</v>
      </c>
      <c r="AH48" s="131">
        <f t="shared" si="2"/>
        <v>0</v>
      </c>
      <c r="AI48" s="100"/>
      <c r="AJ48" s="100"/>
      <c r="AK48" s="91">
        <f t="shared" si="3"/>
        <v>33348.4276085256</v>
      </c>
      <c r="AL48" s="151">
        <f t="shared" si="4"/>
        <v>31237.284432525597</v>
      </c>
      <c r="AM48" s="152">
        <f t="shared" si="5"/>
        <v>2111.143176</v>
      </c>
    </row>
    <row r="49" spans="1:39" ht="13.5" hidden="1">
      <c r="A49" s="60" t="s">
        <v>89</v>
      </c>
      <c r="B49" s="56">
        <v>382.9210950975</v>
      </c>
      <c r="C49" s="56">
        <v>382.90195</v>
      </c>
      <c r="D49" s="57">
        <v>0.0191450975</v>
      </c>
      <c r="E49" s="58">
        <v>0</v>
      </c>
      <c r="F49" s="58">
        <v>0</v>
      </c>
      <c r="G49" s="58">
        <v>0</v>
      </c>
      <c r="H49" s="59"/>
      <c r="I49" s="100"/>
      <c r="J49" s="96">
        <f t="shared" si="6"/>
        <v>13.428799999999999</v>
      </c>
      <c r="K49" s="101">
        <v>12.0795</v>
      </c>
      <c r="L49" s="101">
        <v>1.3493</v>
      </c>
      <c r="M49" s="98">
        <f t="shared" si="7"/>
        <v>0</v>
      </c>
      <c r="N49" s="102">
        <v>0</v>
      </c>
      <c r="O49" s="102">
        <v>0</v>
      </c>
      <c r="P49" s="99">
        <v>4190</v>
      </c>
      <c r="Q49" s="109">
        <v>4190</v>
      </c>
      <c r="R49" s="109">
        <v>0</v>
      </c>
      <c r="S49" s="99">
        <v>0</v>
      </c>
      <c r="T49" s="109">
        <v>0</v>
      </c>
      <c r="U49" s="109">
        <v>0</v>
      </c>
      <c r="V49" s="99">
        <v>9306</v>
      </c>
      <c r="W49" s="109">
        <v>9306</v>
      </c>
      <c r="X49" s="109">
        <v>0</v>
      </c>
      <c r="Y49" s="99">
        <v>0</v>
      </c>
      <c r="Z49" s="109">
        <v>0</v>
      </c>
      <c r="AA49" s="110">
        <v>0</v>
      </c>
      <c r="AB49" s="128">
        <f t="shared" si="8"/>
        <v>0.45</v>
      </c>
      <c r="AC49" s="129">
        <v>0.45</v>
      </c>
      <c r="AD49" s="134"/>
      <c r="AE49" s="131">
        <f t="shared" si="1"/>
        <v>1963.083127</v>
      </c>
      <c r="AF49" s="135">
        <v>1963.083127</v>
      </c>
      <c r="AG49" s="156">
        <v>0</v>
      </c>
      <c r="AH49" s="131">
        <f t="shared" si="2"/>
        <v>0</v>
      </c>
      <c r="AI49" s="100"/>
      <c r="AJ49" s="100"/>
      <c r="AK49" s="91">
        <f t="shared" si="3"/>
        <v>11269.533127</v>
      </c>
      <c r="AL49" s="151">
        <f t="shared" si="4"/>
        <v>11269.533127</v>
      </c>
      <c r="AM49" s="152">
        <f t="shared" si="5"/>
        <v>0</v>
      </c>
    </row>
    <row r="50" spans="1:39" ht="13.5" hidden="1">
      <c r="A50" s="60" t="s">
        <v>90</v>
      </c>
      <c r="B50" s="56">
        <v>544.88747401155</v>
      </c>
      <c r="C50" s="56">
        <v>544.860231</v>
      </c>
      <c r="D50" s="57">
        <v>0.02724301155</v>
      </c>
      <c r="E50" s="58">
        <v>3.164258205</v>
      </c>
      <c r="F50" s="58">
        <v>3.1641</v>
      </c>
      <c r="G50" s="58">
        <v>0.000158205</v>
      </c>
      <c r="H50" s="59"/>
      <c r="I50" s="100"/>
      <c r="J50" s="96">
        <f t="shared" si="6"/>
        <v>36.0303</v>
      </c>
      <c r="K50" s="101">
        <v>32.4415</v>
      </c>
      <c r="L50" s="101">
        <v>3.5888</v>
      </c>
      <c r="M50" s="98">
        <f t="shared" si="7"/>
        <v>0.996000000000001</v>
      </c>
      <c r="N50" s="102">
        <v>0.896000000000001</v>
      </c>
      <c r="O50" s="102">
        <v>0.1</v>
      </c>
      <c r="P50" s="99">
        <v>1903</v>
      </c>
      <c r="Q50" s="109">
        <v>1903</v>
      </c>
      <c r="R50" s="109">
        <v>0</v>
      </c>
      <c r="S50" s="99">
        <v>0</v>
      </c>
      <c r="T50" s="109">
        <v>0</v>
      </c>
      <c r="U50" s="109">
        <v>0</v>
      </c>
      <c r="V50" s="99">
        <v>33986</v>
      </c>
      <c r="W50" s="109">
        <v>33986</v>
      </c>
      <c r="X50" s="109">
        <v>0</v>
      </c>
      <c r="Y50" s="99">
        <v>996</v>
      </c>
      <c r="Z50" s="109">
        <v>996</v>
      </c>
      <c r="AA50" s="110">
        <v>0</v>
      </c>
      <c r="AB50" s="128">
        <f t="shared" si="8"/>
        <v>0</v>
      </c>
      <c r="AC50" s="133"/>
      <c r="AD50" s="134"/>
      <c r="AE50" s="131">
        <f t="shared" si="1"/>
        <v>408.30947</v>
      </c>
      <c r="AF50" s="135">
        <v>408.00221</v>
      </c>
      <c r="AG50" s="156">
        <v>0.30726</v>
      </c>
      <c r="AH50" s="131">
        <f t="shared" si="2"/>
        <v>0</v>
      </c>
      <c r="AI50" s="100"/>
      <c r="AJ50" s="100"/>
      <c r="AK50" s="91">
        <f t="shared" si="3"/>
        <v>35390.30947</v>
      </c>
      <c r="AL50" s="151">
        <f t="shared" si="4"/>
        <v>34394.00221</v>
      </c>
      <c r="AM50" s="152">
        <f t="shared" si="5"/>
        <v>996.30726</v>
      </c>
    </row>
    <row r="51" spans="1:39" ht="13.5" hidden="1">
      <c r="A51" s="60" t="s">
        <v>91</v>
      </c>
      <c r="B51" s="56">
        <v>195.262062615</v>
      </c>
      <c r="C51" s="56">
        <v>195.2523</v>
      </c>
      <c r="D51" s="57">
        <v>0.009762615</v>
      </c>
      <c r="E51" s="58">
        <v>0</v>
      </c>
      <c r="F51" s="58">
        <v>0</v>
      </c>
      <c r="G51" s="58">
        <v>0</v>
      </c>
      <c r="H51" s="59"/>
      <c r="I51" s="100"/>
      <c r="J51" s="96">
        <f t="shared" si="6"/>
        <v>17.8319</v>
      </c>
      <c r="K51" s="101">
        <v>16.0365</v>
      </c>
      <c r="L51" s="101">
        <v>1.7954</v>
      </c>
      <c r="M51" s="98">
        <f t="shared" si="7"/>
        <v>0</v>
      </c>
      <c r="N51" s="102">
        <v>0</v>
      </c>
      <c r="O51" s="102">
        <v>0</v>
      </c>
      <c r="P51" s="99">
        <v>9904</v>
      </c>
      <c r="Q51" s="109">
        <v>9904</v>
      </c>
      <c r="R51" s="109">
        <v>0</v>
      </c>
      <c r="S51" s="99">
        <v>0</v>
      </c>
      <c r="T51" s="109">
        <v>0</v>
      </c>
      <c r="U51" s="109">
        <v>0</v>
      </c>
      <c r="V51" s="99">
        <v>8054</v>
      </c>
      <c r="W51" s="109">
        <v>8054</v>
      </c>
      <c r="X51" s="109">
        <v>0</v>
      </c>
      <c r="Y51" s="99">
        <v>0</v>
      </c>
      <c r="Z51" s="109">
        <v>0</v>
      </c>
      <c r="AA51" s="110">
        <v>0</v>
      </c>
      <c r="AB51" s="128">
        <f t="shared" si="8"/>
        <v>0</v>
      </c>
      <c r="AC51" s="133"/>
      <c r="AD51" s="134"/>
      <c r="AE51" s="131">
        <f t="shared" si="1"/>
        <v>1599.896566</v>
      </c>
      <c r="AF51" s="135">
        <v>1599.896566</v>
      </c>
      <c r="AG51" s="156">
        <v>0</v>
      </c>
      <c r="AH51" s="131">
        <f t="shared" si="2"/>
        <v>0</v>
      </c>
      <c r="AI51" s="100"/>
      <c r="AJ51" s="100"/>
      <c r="AK51" s="91">
        <f t="shared" si="3"/>
        <v>9653.896566</v>
      </c>
      <c r="AL51" s="151">
        <f t="shared" si="4"/>
        <v>9653.896566</v>
      </c>
      <c r="AM51" s="152">
        <f t="shared" si="5"/>
        <v>0</v>
      </c>
    </row>
    <row r="52" spans="1:39" ht="13.5" hidden="1">
      <c r="A52" s="55" t="s">
        <v>92</v>
      </c>
      <c r="B52" s="56">
        <v>22557.0227791703</v>
      </c>
      <c r="C52" s="56">
        <v>22556.258105185</v>
      </c>
      <c r="D52" s="57">
        <v>0.76467398525925</v>
      </c>
      <c r="E52" s="58">
        <v>3169.030743615</v>
      </c>
      <c r="F52" s="58">
        <v>3168.8723</v>
      </c>
      <c r="G52" s="58">
        <v>0.158443615</v>
      </c>
      <c r="H52" s="59">
        <v>90000</v>
      </c>
      <c r="I52" s="100">
        <v>7263</v>
      </c>
      <c r="J52" s="96">
        <f t="shared" si="6"/>
        <v>148.28660000000002</v>
      </c>
      <c r="K52" s="101">
        <v>133.3625</v>
      </c>
      <c r="L52" s="101">
        <v>14.9241</v>
      </c>
      <c r="M52" s="98">
        <f t="shared" si="7"/>
        <v>223.6212</v>
      </c>
      <c r="N52" s="102">
        <v>203.292</v>
      </c>
      <c r="O52" s="102">
        <v>20.3292</v>
      </c>
      <c r="P52" s="99">
        <v>0</v>
      </c>
      <c r="Q52" s="109">
        <v>0</v>
      </c>
      <c r="R52" s="109">
        <v>0</v>
      </c>
      <c r="S52" s="99">
        <v>180000</v>
      </c>
      <c r="T52" s="109">
        <v>180000</v>
      </c>
      <c r="U52" s="109">
        <v>0</v>
      </c>
      <c r="V52" s="99">
        <v>149237</v>
      </c>
      <c r="W52" s="109">
        <v>149236.5529</v>
      </c>
      <c r="X52" s="109">
        <v>0.4471</v>
      </c>
      <c r="Y52" s="99">
        <v>22000</v>
      </c>
      <c r="Z52" s="109">
        <v>22000</v>
      </c>
      <c r="AA52" s="110">
        <v>0</v>
      </c>
      <c r="AB52" s="128">
        <f t="shared" si="8"/>
        <v>226361.4</v>
      </c>
      <c r="AC52" s="129">
        <v>226361.4</v>
      </c>
      <c r="AD52" s="134"/>
      <c r="AE52" s="131">
        <f t="shared" si="1"/>
        <v>3564.89283618386</v>
      </c>
      <c r="AF52" s="135">
        <v>3564.89283618386</v>
      </c>
      <c r="AG52" s="156">
        <v>0</v>
      </c>
      <c r="AH52" s="131">
        <f t="shared" si="2"/>
        <v>0</v>
      </c>
      <c r="AI52" s="100"/>
      <c r="AJ52" s="100"/>
      <c r="AK52" s="91">
        <f t="shared" si="3"/>
        <v>311162.84573618387</v>
      </c>
      <c r="AL52" s="151">
        <f t="shared" si="4"/>
        <v>289162.84573618387</v>
      </c>
      <c r="AM52" s="152">
        <f t="shared" si="5"/>
        <v>22000</v>
      </c>
    </row>
    <row r="53" spans="1:39" ht="13.5" hidden="1">
      <c r="A53" s="55" t="s">
        <v>93</v>
      </c>
      <c r="B53" s="56">
        <v>24.561228</v>
      </c>
      <c r="C53" s="56">
        <v>24.56</v>
      </c>
      <c r="D53" s="57">
        <v>0.001228</v>
      </c>
      <c r="E53" s="58">
        <v>0</v>
      </c>
      <c r="F53" s="58">
        <v>0</v>
      </c>
      <c r="G53" s="58">
        <v>0</v>
      </c>
      <c r="H53" s="59"/>
      <c r="I53" s="100"/>
      <c r="J53" s="96">
        <f t="shared" si="6"/>
        <v>1.0375</v>
      </c>
      <c r="K53" s="101">
        <v>0.9365</v>
      </c>
      <c r="L53" s="101">
        <v>0.101</v>
      </c>
      <c r="M53" s="98">
        <f t="shared" si="7"/>
        <v>0</v>
      </c>
      <c r="N53" s="102">
        <v>0</v>
      </c>
      <c r="O53" s="102">
        <v>0</v>
      </c>
      <c r="P53" s="99">
        <v>0</v>
      </c>
      <c r="Q53" s="109">
        <v>0</v>
      </c>
      <c r="R53" s="109">
        <v>0</v>
      </c>
      <c r="S53" s="99">
        <v>0</v>
      </c>
      <c r="T53" s="109">
        <v>0</v>
      </c>
      <c r="U53" s="109">
        <v>0</v>
      </c>
      <c r="V53" s="99">
        <v>1010</v>
      </c>
      <c r="W53" s="109">
        <v>1010</v>
      </c>
      <c r="X53" s="109">
        <v>0</v>
      </c>
      <c r="Y53" s="99">
        <v>0</v>
      </c>
      <c r="Z53" s="109">
        <v>0</v>
      </c>
      <c r="AA53" s="110">
        <v>0</v>
      </c>
      <c r="AB53" s="128">
        <f t="shared" si="8"/>
        <v>0</v>
      </c>
      <c r="AC53" s="133"/>
      <c r="AD53" s="134"/>
      <c r="AE53" s="131">
        <f t="shared" si="1"/>
        <v>1782.411579</v>
      </c>
      <c r="AF53" s="135">
        <v>1782.411579</v>
      </c>
      <c r="AG53" s="156">
        <v>0</v>
      </c>
      <c r="AH53" s="131">
        <f t="shared" si="2"/>
        <v>0</v>
      </c>
      <c r="AI53" s="100"/>
      <c r="AJ53" s="100"/>
      <c r="AK53" s="91">
        <f t="shared" si="3"/>
        <v>2792.411579</v>
      </c>
      <c r="AL53" s="151">
        <f t="shared" si="4"/>
        <v>2792.411579</v>
      </c>
      <c r="AM53" s="152">
        <f t="shared" si="5"/>
        <v>0</v>
      </c>
    </row>
    <row r="54" spans="1:39" ht="13.5" hidden="1">
      <c r="A54" s="60" t="s">
        <v>94</v>
      </c>
      <c r="B54" s="56">
        <v>808.17218558895</v>
      </c>
      <c r="C54" s="56">
        <v>808.131779</v>
      </c>
      <c r="D54" s="57">
        <v>0.04040658895</v>
      </c>
      <c r="E54" s="58">
        <v>0</v>
      </c>
      <c r="F54" s="58">
        <v>0</v>
      </c>
      <c r="G54" s="58">
        <v>0</v>
      </c>
      <c r="H54" s="59"/>
      <c r="I54" s="100"/>
      <c r="J54" s="96">
        <f t="shared" si="6"/>
        <v>0</v>
      </c>
      <c r="K54" s="101"/>
      <c r="L54" s="101"/>
      <c r="M54" s="98">
        <f t="shared" si="7"/>
        <v>0</v>
      </c>
      <c r="N54" s="102"/>
      <c r="O54" s="102"/>
      <c r="P54" s="99"/>
      <c r="Q54" s="109"/>
      <c r="R54" s="109"/>
      <c r="S54" s="99"/>
      <c r="T54" s="109"/>
      <c r="U54" s="109"/>
      <c r="V54" s="99"/>
      <c r="W54" s="109"/>
      <c r="X54" s="109"/>
      <c r="Y54" s="99"/>
      <c r="Z54" s="109"/>
      <c r="AA54" s="110"/>
      <c r="AB54" s="128">
        <f t="shared" si="8"/>
        <v>85.27</v>
      </c>
      <c r="AC54" s="129">
        <v>85.27</v>
      </c>
      <c r="AD54" s="134"/>
      <c r="AE54" s="131">
        <f t="shared" si="1"/>
        <v>8365.667398</v>
      </c>
      <c r="AF54" s="135">
        <v>8365.667398</v>
      </c>
      <c r="AG54" s="156">
        <v>0</v>
      </c>
      <c r="AH54" s="131">
        <f t="shared" si="2"/>
        <v>2.31</v>
      </c>
      <c r="AI54" s="154">
        <v>2.31</v>
      </c>
      <c r="AJ54" s="100"/>
      <c r="AK54" s="91">
        <f t="shared" si="3"/>
        <v>8448.627398</v>
      </c>
      <c r="AL54" s="151">
        <f t="shared" si="4"/>
        <v>8448.627398</v>
      </c>
      <c r="AM54" s="152">
        <f t="shared" si="5"/>
        <v>0</v>
      </c>
    </row>
    <row r="55" spans="1:39" ht="13.5" hidden="1">
      <c r="A55" s="60" t="s">
        <v>95</v>
      </c>
      <c r="B55" s="56">
        <v>258.470502378975</v>
      </c>
      <c r="C55" s="56">
        <v>258.4575795</v>
      </c>
      <c r="D55" s="57">
        <v>0.012922878975</v>
      </c>
      <c r="E55" s="58">
        <v>0</v>
      </c>
      <c r="F55" s="58">
        <v>0</v>
      </c>
      <c r="G55" s="58">
        <v>0</v>
      </c>
      <c r="H55" s="59"/>
      <c r="I55" s="100"/>
      <c r="J55" s="96">
        <f t="shared" si="6"/>
        <v>7.6045</v>
      </c>
      <c r="K55" s="101">
        <v>6.8385</v>
      </c>
      <c r="L55" s="101">
        <v>0.766</v>
      </c>
      <c r="M55" s="98">
        <f t="shared" si="7"/>
        <v>0</v>
      </c>
      <c r="N55" s="102">
        <v>0</v>
      </c>
      <c r="O55" s="102">
        <v>0</v>
      </c>
      <c r="P55" s="99">
        <v>0</v>
      </c>
      <c r="Q55" s="109">
        <v>0</v>
      </c>
      <c r="R55" s="109">
        <v>0</v>
      </c>
      <c r="S55" s="99">
        <v>1292</v>
      </c>
      <c r="T55" s="109">
        <v>1292</v>
      </c>
      <c r="U55" s="109">
        <v>0</v>
      </c>
      <c r="V55" s="99">
        <v>7658</v>
      </c>
      <c r="W55" s="109">
        <v>7658</v>
      </c>
      <c r="X55" s="109">
        <v>0</v>
      </c>
      <c r="Y55" s="99">
        <v>0</v>
      </c>
      <c r="Z55" s="109">
        <v>0</v>
      </c>
      <c r="AA55" s="110">
        <v>0</v>
      </c>
      <c r="AB55" s="128">
        <f t="shared" si="8"/>
        <v>0.73</v>
      </c>
      <c r="AC55" s="129">
        <v>0.73</v>
      </c>
      <c r="AD55" s="134"/>
      <c r="AE55" s="131">
        <f t="shared" si="1"/>
        <v>1088.737634</v>
      </c>
      <c r="AF55" s="135">
        <v>1088.737634</v>
      </c>
      <c r="AG55" s="156">
        <v>0</v>
      </c>
      <c r="AH55" s="131">
        <f t="shared" si="2"/>
        <v>0</v>
      </c>
      <c r="AI55" s="100"/>
      <c r="AJ55" s="100"/>
      <c r="AK55" s="91">
        <f t="shared" si="3"/>
        <v>8747.467634</v>
      </c>
      <c r="AL55" s="151">
        <f t="shared" si="4"/>
        <v>8747.467634</v>
      </c>
      <c r="AM55" s="152">
        <f t="shared" si="5"/>
        <v>0</v>
      </c>
    </row>
    <row r="56" spans="1:39" ht="13.5" hidden="1">
      <c r="A56" s="60" t="s">
        <v>96</v>
      </c>
      <c r="B56" s="56">
        <v>63.322561469775</v>
      </c>
      <c r="C56" s="56">
        <v>63.3193955</v>
      </c>
      <c r="D56" s="57">
        <v>0.003165969775</v>
      </c>
      <c r="E56" s="58">
        <v>0</v>
      </c>
      <c r="F56" s="58">
        <v>0</v>
      </c>
      <c r="G56" s="58">
        <v>0</v>
      </c>
      <c r="H56" s="59"/>
      <c r="I56" s="100"/>
      <c r="J56" s="96">
        <f t="shared" si="6"/>
        <v>8.7095</v>
      </c>
      <c r="K56" s="101">
        <v>7.8365</v>
      </c>
      <c r="L56" s="101">
        <v>0.873</v>
      </c>
      <c r="M56" s="98">
        <f t="shared" si="7"/>
        <v>0</v>
      </c>
      <c r="N56" s="102">
        <v>0</v>
      </c>
      <c r="O56" s="102">
        <v>0</v>
      </c>
      <c r="P56" s="99">
        <v>0</v>
      </c>
      <c r="Q56" s="109">
        <v>0</v>
      </c>
      <c r="R56" s="109">
        <v>0</v>
      </c>
      <c r="S56" s="99">
        <v>0</v>
      </c>
      <c r="T56" s="109">
        <v>0</v>
      </c>
      <c r="U56" s="109">
        <v>0</v>
      </c>
      <c r="V56" s="99">
        <v>6173.954388</v>
      </c>
      <c r="W56" s="109">
        <v>6173.954388</v>
      </c>
      <c r="X56" s="109">
        <v>0</v>
      </c>
      <c r="Y56" s="99">
        <v>0</v>
      </c>
      <c r="Z56" s="109">
        <v>0</v>
      </c>
      <c r="AA56" s="110">
        <v>0</v>
      </c>
      <c r="AB56" s="128">
        <f t="shared" si="8"/>
        <v>0</v>
      </c>
      <c r="AC56" s="133"/>
      <c r="AD56" s="134"/>
      <c r="AE56" s="131">
        <f t="shared" si="1"/>
        <v>1799.637283</v>
      </c>
      <c r="AF56" s="135">
        <v>1799.637283</v>
      </c>
      <c r="AG56" s="156">
        <v>0</v>
      </c>
      <c r="AH56" s="131">
        <f t="shared" si="2"/>
        <v>0</v>
      </c>
      <c r="AI56" s="100"/>
      <c r="AJ56" s="100"/>
      <c r="AK56" s="91">
        <f t="shared" si="3"/>
        <v>7973.591671</v>
      </c>
      <c r="AL56" s="151">
        <f t="shared" si="4"/>
        <v>7973.591671</v>
      </c>
      <c r="AM56" s="152">
        <f t="shared" si="5"/>
        <v>0</v>
      </c>
    </row>
    <row r="57" spans="1:39" ht="13.5" hidden="1">
      <c r="A57" s="60" t="s">
        <v>97</v>
      </c>
      <c r="B57" s="56">
        <v>370.32211518</v>
      </c>
      <c r="C57" s="56">
        <v>370.3036</v>
      </c>
      <c r="D57" s="57">
        <v>0.01851518</v>
      </c>
      <c r="E57" s="58">
        <v>0</v>
      </c>
      <c r="F57" s="58">
        <v>0</v>
      </c>
      <c r="G57" s="58">
        <v>0</v>
      </c>
      <c r="H57" s="59"/>
      <c r="I57" s="100"/>
      <c r="J57" s="96">
        <f t="shared" si="6"/>
        <v>20.3951</v>
      </c>
      <c r="K57" s="101">
        <v>18.315</v>
      </c>
      <c r="L57" s="101">
        <v>2.0801</v>
      </c>
      <c r="M57" s="98">
        <f t="shared" si="7"/>
        <v>1.1</v>
      </c>
      <c r="N57" s="102">
        <v>1</v>
      </c>
      <c r="O57" s="102">
        <v>0.1</v>
      </c>
      <c r="P57" s="99">
        <v>11363</v>
      </c>
      <c r="Q57" s="109">
        <v>11363</v>
      </c>
      <c r="R57" s="109">
        <v>0</v>
      </c>
      <c r="S57" s="99">
        <v>0</v>
      </c>
      <c r="T57" s="109">
        <v>0</v>
      </c>
      <c r="U57" s="109">
        <v>0</v>
      </c>
      <c r="V57" s="99">
        <v>9438</v>
      </c>
      <c r="W57" s="109">
        <v>9438</v>
      </c>
      <c r="X57" s="109">
        <v>0</v>
      </c>
      <c r="Y57" s="99">
        <v>1000</v>
      </c>
      <c r="Z57" s="109">
        <v>1000</v>
      </c>
      <c r="AA57" s="110">
        <v>0</v>
      </c>
      <c r="AB57" s="128">
        <f t="shared" si="8"/>
        <v>0</v>
      </c>
      <c r="AC57" s="133"/>
      <c r="AD57" s="134"/>
      <c r="AE57" s="131">
        <f t="shared" si="1"/>
        <v>4844.37605</v>
      </c>
      <c r="AF57" s="135">
        <v>4844.37605</v>
      </c>
      <c r="AG57" s="156">
        <v>0</v>
      </c>
      <c r="AH57" s="131">
        <f t="shared" si="2"/>
        <v>4760.95</v>
      </c>
      <c r="AI57" s="157">
        <v>4760.95</v>
      </c>
      <c r="AJ57" s="100"/>
      <c r="AK57" s="91">
        <f t="shared" si="3"/>
        <v>10521.426049999998</v>
      </c>
      <c r="AL57" s="151">
        <f t="shared" si="4"/>
        <v>9521.426049999998</v>
      </c>
      <c r="AM57" s="152">
        <f t="shared" si="5"/>
        <v>1000</v>
      </c>
    </row>
    <row r="58" spans="1:39" ht="13.5" hidden="1">
      <c r="A58" s="60" t="s">
        <v>98</v>
      </c>
      <c r="B58" s="56">
        <v>2659.7227294875</v>
      </c>
      <c r="C58" s="56">
        <v>2659.58975</v>
      </c>
      <c r="D58" s="57">
        <v>0.1329794875</v>
      </c>
      <c r="E58" s="58">
        <v>6.90094503</v>
      </c>
      <c r="F58" s="58">
        <v>6.9006</v>
      </c>
      <c r="G58" s="58">
        <v>0.00034503</v>
      </c>
      <c r="H58" s="59"/>
      <c r="I58" s="100"/>
      <c r="J58" s="96">
        <f t="shared" si="6"/>
        <v>25.3386</v>
      </c>
      <c r="K58" s="101">
        <v>22.8015</v>
      </c>
      <c r="L58" s="101">
        <v>2.5371</v>
      </c>
      <c r="M58" s="98">
        <f t="shared" si="7"/>
        <v>2.17</v>
      </c>
      <c r="N58" s="102">
        <v>1.953</v>
      </c>
      <c r="O58" s="102">
        <v>0.217</v>
      </c>
      <c r="P58" s="99">
        <v>10167</v>
      </c>
      <c r="Q58" s="109">
        <v>10167</v>
      </c>
      <c r="R58" s="109">
        <v>0</v>
      </c>
      <c r="S58" s="99">
        <v>0</v>
      </c>
      <c r="T58" s="109">
        <v>0</v>
      </c>
      <c r="U58" s="109">
        <v>0</v>
      </c>
      <c r="V58" s="99">
        <v>15207</v>
      </c>
      <c r="W58" s="109">
        <v>15207</v>
      </c>
      <c r="X58" s="109">
        <v>0</v>
      </c>
      <c r="Y58" s="99">
        <v>2170</v>
      </c>
      <c r="Z58" s="109">
        <v>2170</v>
      </c>
      <c r="AA58" s="110">
        <v>0</v>
      </c>
      <c r="AB58" s="128">
        <f t="shared" si="8"/>
        <v>4535.78</v>
      </c>
      <c r="AC58" s="129">
        <v>4535.78</v>
      </c>
      <c r="AD58" s="134"/>
      <c r="AE58" s="131">
        <f t="shared" si="1"/>
        <v>5481.764526</v>
      </c>
      <c r="AF58" s="135">
        <v>5471.160983</v>
      </c>
      <c r="AG58" s="156">
        <v>10.603543</v>
      </c>
      <c r="AH58" s="131">
        <f t="shared" si="2"/>
        <v>2788.3900000000003</v>
      </c>
      <c r="AI58" s="157">
        <v>2778.86</v>
      </c>
      <c r="AJ58" s="154">
        <v>9.53</v>
      </c>
      <c r="AK58" s="91">
        <f t="shared" si="3"/>
        <v>24606.154526</v>
      </c>
      <c r="AL58" s="151">
        <f t="shared" si="4"/>
        <v>22435.080983</v>
      </c>
      <c r="AM58" s="152">
        <f t="shared" si="5"/>
        <v>2171.073543</v>
      </c>
    </row>
    <row r="59" spans="1:39" ht="13.5" hidden="1">
      <c r="A59" s="60" t="s">
        <v>99</v>
      </c>
      <c r="B59" s="56">
        <v>1789.7129111715</v>
      </c>
      <c r="C59" s="56">
        <v>1789.62343</v>
      </c>
      <c r="D59" s="57">
        <v>0.0894811715</v>
      </c>
      <c r="E59" s="58">
        <v>2.846242305</v>
      </c>
      <c r="F59" s="58">
        <v>2.8461</v>
      </c>
      <c r="G59" s="58">
        <v>0.000142305</v>
      </c>
      <c r="H59" s="59"/>
      <c r="I59" s="100"/>
      <c r="J59" s="96">
        <f t="shared" si="6"/>
        <v>12.46</v>
      </c>
      <c r="K59" s="101">
        <v>11.202</v>
      </c>
      <c r="L59" s="101">
        <v>1.258</v>
      </c>
      <c r="M59" s="98">
        <f t="shared" si="7"/>
        <v>0.893</v>
      </c>
      <c r="N59" s="102">
        <v>0.804</v>
      </c>
      <c r="O59" s="102">
        <v>0.089</v>
      </c>
      <c r="P59" s="99">
        <v>10000</v>
      </c>
      <c r="Q59" s="109">
        <v>10000</v>
      </c>
      <c r="R59" s="109">
        <v>0</v>
      </c>
      <c r="S59" s="99">
        <v>0</v>
      </c>
      <c r="T59" s="109">
        <v>0</v>
      </c>
      <c r="U59" s="109">
        <v>0</v>
      </c>
      <c r="V59" s="99">
        <v>2579</v>
      </c>
      <c r="W59" s="109">
        <v>2579</v>
      </c>
      <c r="X59" s="109">
        <v>0</v>
      </c>
      <c r="Y59" s="99">
        <v>812.01</v>
      </c>
      <c r="Z59" s="109">
        <v>812.01</v>
      </c>
      <c r="AA59" s="110">
        <v>0</v>
      </c>
      <c r="AB59" s="128">
        <f t="shared" si="8"/>
        <v>15318.49</v>
      </c>
      <c r="AC59" s="129">
        <v>15318.49</v>
      </c>
      <c r="AD59" s="134"/>
      <c r="AE59" s="131">
        <f t="shared" si="1"/>
        <v>9435.557074999999</v>
      </c>
      <c r="AF59" s="135">
        <v>9430.659467</v>
      </c>
      <c r="AG59" s="156">
        <v>4.897608</v>
      </c>
      <c r="AH59" s="131">
        <f t="shared" si="2"/>
        <v>0</v>
      </c>
      <c r="AI59" s="100"/>
      <c r="AJ59" s="100"/>
      <c r="AK59" s="91">
        <f t="shared" si="3"/>
        <v>28145.057074999997</v>
      </c>
      <c r="AL59" s="151">
        <f t="shared" si="4"/>
        <v>27328.149466999996</v>
      </c>
      <c r="AM59" s="152">
        <f t="shared" si="5"/>
        <v>816.907608</v>
      </c>
    </row>
    <row r="60" spans="1:39" ht="13.5" hidden="1">
      <c r="A60" s="60" t="s">
        <v>100</v>
      </c>
      <c r="B60" s="56">
        <v>9911.8129790514</v>
      </c>
      <c r="C60" s="56">
        <v>9911.456028</v>
      </c>
      <c r="D60" s="57">
        <v>0.3569510514</v>
      </c>
      <c r="E60" s="58">
        <v>0</v>
      </c>
      <c r="F60" s="58">
        <v>0</v>
      </c>
      <c r="G60" s="58">
        <v>0</v>
      </c>
      <c r="H60" s="59">
        <v>20000</v>
      </c>
      <c r="I60" s="100">
        <v>2772</v>
      </c>
      <c r="J60" s="96">
        <f t="shared" si="6"/>
        <v>218.6283</v>
      </c>
      <c r="K60" s="101">
        <v>196.5655</v>
      </c>
      <c r="L60" s="101">
        <v>22.0628</v>
      </c>
      <c r="M60" s="98">
        <f t="shared" si="7"/>
        <v>9.7185</v>
      </c>
      <c r="N60" s="102">
        <v>8.835</v>
      </c>
      <c r="O60" s="102">
        <v>0.8835</v>
      </c>
      <c r="P60" s="99">
        <v>102028</v>
      </c>
      <c r="Q60" s="109">
        <v>102028</v>
      </c>
      <c r="R60" s="109">
        <v>0</v>
      </c>
      <c r="S60" s="99">
        <v>8835</v>
      </c>
      <c r="T60" s="109">
        <v>8835</v>
      </c>
      <c r="U60" s="109">
        <v>0</v>
      </c>
      <c r="V60" s="99">
        <v>118601</v>
      </c>
      <c r="W60" s="109">
        <v>118601</v>
      </c>
      <c r="X60" s="109">
        <v>0</v>
      </c>
      <c r="Y60" s="99">
        <v>0</v>
      </c>
      <c r="Z60" s="109">
        <v>0</v>
      </c>
      <c r="AA60" s="110">
        <v>0</v>
      </c>
      <c r="AB60" s="128">
        <f t="shared" si="8"/>
        <v>17915.53</v>
      </c>
      <c r="AC60" s="129">
        <v>17915.53</v>
      </c>
      <c r="AD60" s="134"/>
      <c r="AE60" s="131">
        <f t="shared" si="1"/>
        <v>29379.21752</v>
      </c>
      <c r="AF60" s="135">
        <v>29379.21752</v>
      </c>
      <c r="AG60" s="156">
        <v>0</v>
      </c>
      <c r="AH60" s="131">
        <f t="shared" si="2"/>
        <v>0</v>
      </c>
      <c r="AI60" s="100"/>
      <c r="AJ60" s="100"/>
      <c r="AK60" s="91">
        <f t="shared" si="3"/>
        <v>145895.74752</v>
      </c>
      <c r="AL60" s="151">
        <f t="shared" si="4"/>
        <v>145895.74752</v>
      </c>
      <c r="AM60" s="152">
        <f t="shared" si="5"/>
        <v>0</v>
      </c>
    </row>
    <row r="61" spans="1:39" ht="13.5" hidden="1">
      <c r="A61" s="55" t="s">
        <v>101</v>
      </c>
      <c r="B61" s="56">
        <v>16.997949855</v>
      </c>
      <c r="C61" s="56">
        <v>16.9971</v>
      </c>
      <c r="D61" s="57">
        <v>0.000849855</v>
      </c>
      <c r="E61" s="58">
        <v>0</v>
      </c>
      <c r="F61" s="58">
        <v>0</v>
      </c>
      <c r="G61" s="58">
        <v>0</v>
      </c>
      <c r="H61" s="59"/>
      <c r="I61" s="100"/>
      <c r="J61" s="96">
        <f t="shared" si="6"/>
        <v>9.884</v>
      </c>
      <c r="K61" s="101">
        <v>8.884</v>
      </c>
      <c r="L61" s="101">
        <v>1</v>
      </c>
      <c r="M61" s="98">
        <f t="shared" si="7"/>
        <v>0</v>
      </c>
      <c r="N61" s="102">
        <v>0</v>
      </c>
      <c r="O61" s="102">
        <v>0</v>
      </c>
      <c r="P61" s="99">
        <v>10000</v>
      </c>
      <c r="Q61" s="109">
        <v>10000</v>
      </c>
      <c r="R61" s="109">
        <v>0</v>
      </c>
      <c r="S61" s="99">
        <v>0</v>
      </c>
      <c r="T61" s="109">
        <v>0</v>
      </c>
      <c r="U61" s="109">
        <v>0</v>
      </c>
      <c r="V61" s="99">
        <v>0</v>
      </c>
      <c r="W61" s="109">
        <v>0</v>
      </c>
      <c r="X61" s="109">
        <v>0</v>
      </c>
      <c r="Y61" s="99">
        <v>0</v>
      </c>
      <c r="Z61" s="109">
        <v>0</v>
      </c>
      <c r="AA61" s="110">
        <v>0</v>
      </c>
      <c r="AB61" s="128">
        <f t="shared" si="8"/>
        <v>0</v>
      </c>
      <c r="AC61" s="133"/>
      <c r="AD61" s="134"/>
      <c r="AE61" s="131">
        <f t="shared" si="1"/>
        <v>0</v>
      </c>
      <c r="AF61" s="135">
        <v>0</v>
      </c>
      <c r="AG61" s="156">
        <v>0</v>
      </c>
      <c r="AH61" s="131">
        <f t="shared" si="2"/>
        <v>0</v>
      </c>
      <c r="AI61" s="100"/>
      <c r="AJ61" s="100"/>
      <c r="AK61" s="91">
        <f t="shared" si="3"/>
        <v>0</v>
      </c>
      <c r="AL61" s="151">
        <f t="shared" si="4"/>
        <v>0</v>
      </c>
      <c r="AM61" s="152">
        <f t="shared" si="5"/>
        <v>0</v>
      </c>
    </row>
    <row r="62" spans="1:39" ht="13.5" hidden="1">
      <c r="A62" s="60" t="s">
        <v>102</v>
      </c>
      <c r="B62" s="56">
        <v>368.67063261</v>
      </c>
      <c r="C62" s="56">
        <v>368.6522</v>
      </c>
      <c r="D62" s="57">
        <v>0.01843261</v>
      </c>
      <c r="E62" s="58">
        <v>0</v>
      </c>
      <c r="F62" s="58">
        <v>0</v>
      </c>
      <c r="G62" s="58">
        <v>0</v>
      </c>
      <c r="H62" s="59"/>
      <c r="I62" s="100"/>
      <c r="J62" s="96">
        <f t="shared" si="6"/>
        <v>9.884</v>
      </c>
      <c r="K62" s="101">
        <v>8.884</v>
      </c>
      <c r="L62" s="101">
        <v>1</v>
      </c>
      <c r="M62" s="98">
        <f t="shared" si="7"/>
        <v>0</v>
      </c>
      <c r="N62" s="102">
        <v>0</v>
      </c>
      <c r="O62" s="102">
        <v>0</v>
      </c>
      <c r="P62" s="99">
        <v>10000</v>
      </c>
      <c r="Q62" s="109">
        <v>10000</v>
      </c>
      <c r="R62" s="109">
        <v>0</v>
      </c>
      <c r="S62" s="99">
        <v>0</v>
      </c>
      <c r="T62" s="109">
        <v>0</v>
      </c>
      <c r="U62" s="109">
        <v>0</v>
      </c>
      <c r="V62" s="99">
        <v>0</v>
      </c>
      <c r="W62" s="109">
        <v>0</v>
      </c>
      <c r="X62" s="109">
        <v>0</v>
      </c>
      <c r="Y62" s="99">
        <v>0</v>
      </c>
      <c r="Z62" s="109">
        <v>0</v>
      </c>
      <c r="AA62" s="110">
        <v>0</v>
      </c>
      <c r="AB62" s="128">
        <f t="shared" si="8"/>
        <v>0</v>
      </c>
      <c r="AC62" s="133"/>
      <c r="AD62" s="134"/>
      <c r="AE62" s="131">
        <f t="shared" si="1"/>
        <v>4435.69</v>
      </c>
      <c r="AF62" s="135">
        <v>3933.08</v>
      </c>
      <c r="AG62" s="156">
        <v>502.61</v>
      </c>
      <c r="AH62" s="131">
        <f t="shared" si="2"/>
        <v>0</v>
      </c>
      <c r="AI62" s="100"/>
      <c r="AJ62" s="100"/>
      <c r="AK62" s="91">
        <f t="shared" si="3"/>
        <v>4435.69</v>
      </c>
      <c r="AL62" s="151">
        <f t="shared" si="4"/>
        <v>3933.08</v>
      </c>
      <c r="AM62" s="152">
        <f t="shared" si="5"/>
        <v>502.61</v>
      </c>
    </row>
    <row r="63" spans="1:39" ht="13.5" hidden="1">
      <c r="A63" s="55" t="s">
        <v>103</v>
      </c>
      <c r="B63" s="56">
        <v>13623.0506391546</v>
      </c>
      <c r="C63" s="56">
        <v>13622.679692</v>
      </c>
      <c r="D63" s="57">
        <v>0.3709471546</v>
      </c>
      <c r="E63" s="58">
        <v>367.901894175</v>
      </c>
      <c r="F63" s="58">
        <v>367.8835</v>
      </c>
      <c r="G63" s="58">
        <v>0.018394175</v>
      </c>
      <c r="H63" s="59">
        <v>60000</v>
      </c>
      <c r="I63" s="100">
        <v>6204</v>
      </c>
      <c r="J63" s="96">
        <f t="shared" si="6"/>
        <v>260.7894</v>
      </c>
      <c r="K63" s="101">
        <v>234.3005</v>
      </c>
      <c r="L63" s="101">
        <v>26.4889</v>
      </c>
      <c r="M63" s="98">
        <f t="shared" si="7"/>
        <v>3.7</v>
      </c>
      <c r="N63" s="102">
        <v>3.355</v>
      </c>
      <c r="O63" s="102">
        <v>0.345</v>
      </c>
      <c r="P63" s="99">
        <v>179469</v>
      </c>
      <c r="Q63" s="109">
        <v>179469</v>
      </c>
      <c r="R63" s="109">
        <v>0</v>
      </c>
      <c r="S63" s="99">
        <v>0</v>
      </c>
      <c r="T63" s="109">
        <v>0</v>
      </c>
      <c r="U63" s="109">
        <v>0</v>
      </c>
      <c r="V63" s="99">
        <v>83595</v>
      </c>
      <c r="W63" s="109">
        <v>83595</v>
      </c>
      <c r="X63" s="109">
        <v>0</v>
      </c>
      <c r="Y63" s="99">
        <v>3450</v>
      </c>
      <c r="Z63" s="109">
        <v>3450</v>
      </c>
      <c r="AA63" s="110">
        <v>0</v>
      </c>
      <c r="AB63" s="128">
        <f t="shared" si="8"/>
        <v>70000</v>
      </c>
      <c r="AC63" s="129">
        <v>70000</v>
      </c>
      <c r="AD63" s="134"/>
      <c r="AE63" s="131">
        <f t="shared" si="1"/>
        <v>4607.9430957965</v>
      </c>
      <c r="AF63" s="135">
        <v>4607.9430957965</v>
      </c>
      <c r="AG63" s="156">
        <v>0</v>
      </c>
      <c r="AH63" s="131">
        <f t="shared" si="2"/>
        <v>31</v>
      </c>
      <c r="AI63" s="154">
        <v>31</v>
      </c>
      <c r="AJ63" s="100"/>
      <c r="AK63" s="91">
        <f t="shared" si="3"/>
        <v>101621.94309579651</v>
      </c>
      <c r="AL63" s="151">
        <f t="shared" si="4"/>
        <v>98171.94309579651</v>
      </c>
      <c r="AM63" s="152">
        <f t="shared" si="5"/>
        <v>3450</v>
      </c>
    </row>
    <row r="64" spans="1:39" ht="13.5" hidden="1">
      <c r="A64" s="55" t="s">
        <v>104</v>
      </c>
      <c r="B64" s="56">
        <v>425.299363905</v>
      </c>
      <c r="C64" s="56">
        <v>425.2781</v>
      </c>
      <c r="D64" s="57">
        <v>0.021263905</v>
      </c>
      <c r="E64" s="58">
        <v>0</v>
      </c>
      <c r="F64" s="58">
        <v>0</v>
      </c>
      <c r="G64" s="58">
        <v>0</v>
      </c>
      <c r="H64" s="59"/>
      <c r="I64" s="100"/>
      <c r="J64" s="96">
        <f t="shared" si="6"/>
        <v>0.056</v>
      </c>
      <c r="K64" s="101">
        <v>0.05</v>
      </c>
      <c r="L64" s="101">
        <v>0.006</v>
      </c>
      <c r="M64" s="98">
        <f t="shared" si="7"/>
        <v>0</v>
      </c>
      <c r="N64" s="102">
        <v>0</v>
      </c>
      <c r="O64" s="102">
        <v>0</v>
      </c>
      <c r="P64" s="99">
        <v>0</v>
      </c>
      <c r="Q64" s="109">
        <v>0</v>
      </c>
      <c r="R64" s="109">
        <v>0</v>
      </c>
      <c r="S64" s="99">
        <v>0</v>
      </c>
      <c r="T64" s="109">
        <v>0</v>
      </c>
      <c r="U64" s="109">
        <v>0</v>
      </c>
      <c r="V64" s="99">
        <v>55</v>
      </c>
      <c r="W64" s="109">
        <v>55</v>
      </c>
      <c r="X64" s="109">
        <v>0</v>
      </c>
      <c r="Y64" s="99">
        <v>0</v>
      </c>
      <c r="Z64" s="109">
        <v>0</v>
      </c>
      <c r="AA64" s="110">
        <v>0</v>
      </c>
      <c r="AB64" s="128">
        <f t="shared" si="8"/>
        <v>0</v>
      </c>
      <c r="AC64" s="133"/>
      <c r="AD64" s="134"/>
      <c r="AE64" s="131">
        <f t="shared" si="1"/>
        <v>0.82</v>
      </c>
      <c r="AF64" s="135">
        <v>0.82</v>
      </c>
      <c r="AG64" s="156">
        <v>0</v>
      </c>
      <c r="AH64" s="131">
        <f t="shared" si="2"/>
        <v>0</v>
      </c>
      <c r="AI64" s="100"/>
      <c r="AJ64" s="100"/>
      <c r="AK64" s="91">
        <f t="shared" si="3"/>
        <v>55.82</v>
      </c>
      <c r="AL64" s="151">
        <f t="shared" si="4"/>
        <v>55.82</v>
      </c>
      <c r="AM64" s="152">
        <f t="shared" si="5"/>
        <v>0</v>
      </c>
    </row>
    <row r="65" spans="1:39" ht="13.5" hidden="1">
      <c r="A65" s="55" t="s">
        <v>105</v>
      </c>
      <c r="B65" s="56">
        <v>311.79038874</v>
      </c>
      <c r="C65" s="56">
        <v>311.7748</v>
      </c>
      <c r="D65" s="57">
        <v>0.01558874</v>
      </c>
      <c r="E65" s="58">
        <v>0</v>
      </c>
      <c r="F65" s="58">
        <v>0</v>
      </c>
      <c r="G65" s="58">
        <v>0</v>
      </c>
      <c r="H65" s="59"/>
      <c r="I65" s="100"/>
      <c r="J65" s="96">
        <f t="shared" si="6"/>
        <v>0.815</v>
      </c>
      <c r="K65" s="101">
        <v>0.733</v>
      </c>
      <c r="L65" s="101">
        <v>0.082</v>
      </c>
      <c r="M65" s="98">
        <f t="shared" si="7"/>
        <v>0</v>
      </c>
      <c r="N65" s="102">
        <v>0</v>
      </c>
      <c r="O65" s="102">
        <v>0</v>
      </c>
      <c r="P65" s="99">
        <v>0</v>
      </c>
      <c r="Q65" s="109">
        <v>0</v>
      </c>
      <c r="R65" s="109">
        <v>0</v>
      </c>
      <c r="S65" s="99">
        <v>0</v>
      </c>
      <c r="T65" s="109">
        <v>0</v>
      </c>
      <c r="U65" s="109">
        <v>0</v>
      </c>
      <c r="V65" s="99">
        <v>816</v>
      </c>
      <c r="W65" s="109">
        <v>802.024706</v>
      </c>
      <c r="X65" s="109">
        <v>13.975294</v>
      </c>
      <c r="Y65" s="99">
        <v>0</v>
      </c>
      <c r="Z65" s="109">
        <v>0</v>
      </c>
      <c r="AA65" s="110">
        <v>0</v>
      </c>
      <c r="AB65" s="128">
        <f t="shared" si="8"/>
        <v>780.27</v>
      </c>
      <c r="AC65" s="129">
        <v>780.27</v>
      </c>
      <c r="AD65" s="134"/>
      <c r="AE65" s="131">
        <f t="shared" si="1"/>
        <v>0</v>
      </c>
      <c r="AF65" s="135">
        <v>0</v>
      </c>
      <c r="AG65" s="156">
        <v>0</v>
      </c>
      <c r="AH65" s="131">
        <f t="shared" si="2"/>
        <v>0</v>
      </c>
      <c r="AI65" s="100"/>
      <c r="AJ65" s="100"/>
      <c r="AK65" s="91">
        <f t="shared" si="3"/>
        <v>1582.2947060000001</v>
      </c>
      <c r="AL65" s="151">
        <f t="shared" si="4"/>
        <v>1582.2947060000001</v>
      </c>
      <c r="AM65" s="152">
        <f t="shared" si="5"/>
        <v>0</v>
      </c>
    </row>
    <row r="66" spans="1:39" ht="13.5" hidden="1">
      <c r="A66" s="55" t="s">
        <v>106</v>
      </c>
      <c r="B66" s="56">
        <v>14.405420235</v>
      </c>
      <c r="C66" s="56">
        <v>14.4047</v>
      </c>
      <c r="D66" s="57">
        <v>0.000720235</v>
      </c>
      <c r="E66" s="58">
        <v>0</v>
      </c>
      <c r="F66" s="58">
        <v>0</v>
      </c>
      <c r="G66" s="58">
        <v>0</v>
      </c>
      <c r="H66" s="59"/>
      <c r="I66" s="100"/>
      <c r="J66" s="96">
        <f t="shared" si="6"/>
        <v>0</v>
      </c>
      <c r="K66" s="101"/>
      <c r="L66" s="101"/>
      <c r="M66" s="98">
        <f t="shared" si="7"/>
        <v>0</v>
      </c>
      <c r="N66" s="102"/>
      <c r="O66" s="102"/>
      <c r="P66" s="99"/>
      <c r="Q66" s="109"/>
      <c r="R66" s="109"/>
      <c r="S66" s="99"/>
      <c r="T66" s="109"/>
      <c r="U66" s="109"/>
      <c r="V66" s="99"/>
      <c r="W66" s="109"/>
      <c r="X66" s="109"/>
      <c r="Y66" s="99"/>
      <c r="Z66" s="109"/>
      <c r="AA66" s="110"/>
      <c r="AB66" s="128">
        <f t="shared" si="8"/>
        <v>400</v>
      </c>
      <c r="AC66" s="129">
        <v>400</v>
      </c>
      <c r="AD66" s="134"/>
      <c r="AE66" s="131">
        <f t="shared" si="1"/>
        <v>400</v>
      </c>
      <c r="AF66" s="135">
        <v>400</v>
      </c>
      <c r="AG66" s="156">
        <v>0</v>
      </c>
      <c r="AH66" s="131">
        <f t="shared" si="2"/>
        <v>400</v>
      </c>
      <c r="AI66" s="154">
        <v>400</v>
      </c>
      <c r="AJ66" s="100"/>
      <c r="AK66" s="91">
        <f t="shared" si="3"/>
        <v>400</v>
      </c>
      <c r="AL66" s="151">
        <f t="shared" si="4"/>
        <v>400</v>
      </c>
      <c r="AM66" s="152">
        <f t="shared" si="5"/>
        <v>0</v>
      </c>
    </row>
    <row r="67" spans="1:39" ht="13.5" hidden="1">
      <c r="A67" s="60" t="s">
        <v>107</v>
      </c>
      <c r="B67" s="56">
        <v>1404.9304813125</v>
      </c>
      <c r="C67" s="56">
        <v>1404.86025</v>
      </c>
      <c r="D67" s="57">
        <v>0.0702313125</v>
      </c>
      <c r="E67" s="58">
        <v>0</v>
      </c>
      <c r="F67" s="58">
        <v>0</v>
      </c>
      <c r="G67" s="58">
        <v>0</v>
      </c>
      <c r="H67" s="59"/>
      <c r="I67" s="100"/>
      <c r="J67" s="96">
        <f t="shared" si="6"/>
        <v>0</v>
      </c>
      <c r="K67" s="101"/>
      <c r="L67" s="101"/>
      <c r="M67" s="98">
        <f t="shared" si="7"/>
        <v>0</v>
      </c>
      <c r="N67" s="102"/>
      <c r="O67" s="102"/>
      <c r="P67" s="99"/>
      <c r="Q67" s="109"/>
      <c r="R67" s="109"/>
      <c r="S67" s="99"/>
      <c r="T67" s="109"/>
      <c r="U67" s="109"/>
      <c r="V67" s="99"/>
      <c r="W67" s="109"/>
      <c r="X67" s="109"/>
      <c r="Y67" s="99"/>
      <c r="Z67" s="109"/>
      <c r="AA67" s="110"/>
      <c r="AB67" s="128">
        <f t="shared" si="8"/>
        <v>163.57</v>
      </c>
      <c r="AC67" s="129">
        <v>163.57</v>
      </c>
      <c r="AD67" s="134"/>
      <c r="AE67" s="131">
        <f t="shared" si="1"/>
        <v>5.27</v>
      </c>
      <c r="AF67" s="135">
        <v>5.27</v>
      </c>
      <c r="AG67" s="156">
        <v>0</v>
      </c>
      <c r="AH67" s="131">
        <f t="shared" si="2"/>
        <v>0</v>
      </c>
      <c r="AI67" s="100"/>
      <c r="AJ67" s="100"/>
      <c r="AK67" s="91">
        <f t="shared" si="3"/>
        <v>168.84</v>
      </c>
      <c r="AL67" s="151">
        <f t="shared" si="4"/>
        <v>168.84</v>
      </c>
      <c r="AM67" s="152">
        <f t="shared" si="5"/>
        <v>0</v>
      </c>
    </row>
    <row r="68" spans="1:39" ht="13.5" hidden="1">
      <c r="A68" s="60" t="s">
        <v>108</v>
      </c>
      <c r="B68" s="56">
        <v>665.906393655</v>
      </c>
      <c r="C68" s="56">
        <v>665.8731</v>
      </c>
      <c r="D68" s="57">
        <v>0.033293655</v>
      </c>
      <c r="E68" s="58">
        <v>0</v>
      </c>
      <c r="F68" s="58">
        <v>0</v>
      </c>
      <c r="G68" s="58">
        <v>0</v>
      </c>
      <c r="H68" s="59"/>
      <c r="I68" s="100"/>
      <c r="J68" s="96">
        <f t="shared" si="6"/>
        <v>12.6046</v>
      </c>
      <c r="K68" s="101">
        <v>11.3325</v>
      </c>
      <c r="L68" s="101">
        <v>1.2721</v>
      </c>
      <c r="M68" s="98">
        <f t="shared" si="7"/>
        <v>0</v>
      </c>
      <c r="N68" s="102">
        <v>0</v>
      </c>
      <c r="O68" s="102">
        <v>0</v>
      </c>
      <c r="P68" s="99">
        <v>12521</v>
      </c>
      <c r="Q68" s="109">
        <v>12521</v>
      </c>
      <c r="R68" s="109">
        <v>0</v>
      </c>
      <c r="S68" s="99">
        <v>0</v>
      </c>
      <c r="T68" s="109">
        <v>0</v>
      </c>
      <c r="U68" s="109">
        <v>0</v>
      </c>
      <c r="V68" s="99">
        <v>200</v>
      </c>
      <c r="W68" s="109">
        <v>200</v>
      </c>
      <c r="X68" s="109">
        <v>0</v>
      </c>
      <c r="Y68" s="99">
        <v>0</v>
      </c>
      <c r="Z68" s="109">
        <v>0</v>
      </c>
      <c r="AA68" s="110">
        <v>0</v>
      </c>
      <c r="AB68" s="128">
        <f t="shared" si="8"/>
        <v>0</v>
      </c>
      <c r="AC68" s="133"/>
      <c r="AD68" s="134"/>
      <c r="AE68" s="131">
        <f t="shared" si="1"/>
        <v>571.92</v>
      </c>
      <c r="AF68" s="135">
        <v>571.92</v>
      </c>
      <c r="AG68" s="156">
        <v>0</v>
      </c>
      <c r="AH68" s="131">
        <f t="shared" si="2"/>
        <v>0</v>
      </c>
      <c r="AI68" s="100"/>
      <c r="AJ68" s="100"/>
      <c r="AK68" s="91">
        <f t="shared" si="3"/>
        <v>771.92</v>
      </c>
      <c r="AL68" s="151">
        <f t="shared" si="4"/>
        <v>771.92</v>
      </c>
      <c r="AM68" s="152">
        <f t="shared" si="5"/>
        <v>0</v>
      </c>
    </row>
    <row r="69" spans="1:39" ht="13.5" hidden="1">
      <c r="A69" s="60" t="s">
        <v>109</v>
      </c>
      <c r="B69" s="56">
        <v>79.23076134</v>
      </c>
      <c r="C69" s="56">
        <v>79.2268</v>
      </c>
      <c r="D69" s="57">
        <v>0.00396134</v>
      </c>
      <c r="E69" s="58">
        <v>0</v>
      </c>
      <c r="F69" s="58">
        <v>0</v>
      </c>
      <c r="G69" s="58">
        <v>0</v>
      </c>
      <c r="H69" s="59"/>
      <c r="I69" s="100"/>
      <c r="J69" s="96">
        <f t="shared" si="6"/>
        <v>16.733</v>
      </c>
      <c r="K69" s="101">
        <v>15.041</v>
      </c>
      <c r="L69" s="101">
        <v>1.692</v>
      </c>
      <c r="M69" s="98">
        <f t="shared" si="7"/>
        <v>1.6863</v>
      </c>
      <c r="N69" s="102">
        <v>1.533</v>
      </c>
      <c r="O69" s="102">
        <v>0.1533</v>
      </c>
      <c r="P69" s="99">
        <v>16164</v>
      </c>
      <c r="Q69" s="109">
        <v>16164</v>
      </c>
      <c r="R69" s="109">
        <v>0</v>
      </c>
      <c r="S69" s="99">
        <v>0</v>
      </c>
      <c r="T69" s="109">
        <v>0</v>
      </c>
      <c r="U69" s="109">
        <v>0</v>
      </c>
      <c r="V69" s="99">
        <v>758</v>
      </c>
      <c r="W69" s="109">
        <v>758</v>
      </c>
      <c r="X69" s="109">
        <v>0</v>
      </c>
      <c r="Y69" s="99">
        <v>1533</v>
      </c>
      <c r="Z69" s="109">
        <v>1533</v>
      </c>
      <c r="AA69" s="110">
        <v>0</v>
      </c>
      <c r="AB69" s="128">
        <f t="shared" si="8"/>
        <v>31.05</v>
      </c>
      <c r="AC69" s="129">
        <v>31.05</v>
      </c>
      <c r="AD69" s="134"/>
      <c r="AE69" s="131">
        <f t="shared" si="1"/>
        <v>864.921426</v>
      </c>
      <c r="AF69" s="135">
        <v>210.421426</v>
      </c>
      <c r="AG69" s="156">
        <v>654.5</v>
      </c>
      <c r="AH69" s="131">
        <f t="shared" si="2"/>
        <v>63.7</v>
      </c>
      <c r="AI69" s="154">
        <v>63.7</v>
      </c>
      <c r="AJ69" s="100"/>
      <c r="AK69" s="91">
        <f t="shared" si="3"/>
        <v>3123.271426</v>
      </c>
      <c r="AL69" s="151">
        <f t="shared" si="4"/>
        <v>935.7714259999999</v>
      </c>
      <c r="AM69" s="152">
        <f t="shared" si="5"/>
        <v>2187.5</v>
      </c>
    </row>
    <row r="70" spans="1:39" ht="13.5" hidden="1">
      <c r="A70" s="60" t="s">
        <v>110</v>
      </c>
      <c r="B70" s="56">
        <v>356.3982690225</v>
      </c>
      <c r="C70" s="56">
        <v>356.38045</v>
      </c>
      <c r="D70" s="57">
        <v>0.0178190225</v>
      </c>
      <c r="E70" s="58">
        <v>0</v>
      </c>
      <c r="F70" s="58">
        <v>0</v>
      </c>
      <c r="G70" s="58">
        <v>0</v>
      </c>
      <c r="H70" s="59"/>
      <c r="I70" s="100"/>
      <c r="J70" s="96">
        <f t="shared" si="6"/>
        <v>13.1412</v>
      </c>
      <c r="K70" s="101">
        <v>11.812</v>
      </c>
      <c r="L70" s="101">
        <v>1.3292</v>
      </c>
      <c r="M70" s="98">
        <f t="shared" si="7"/>
        <v>0</v>
      </c>
      <c r="N70" s="102">
        <v>0</v>
      </c>
      <c r="O70" s="102">
        <v>0</v>
      </c>
      <c r="P70" s="99">
        <v>12992</v>
      </c>
      <c r="Q70" s="109">
        <v>12992</v>
      </c>
      <c r="R70" s="109">
        <v>0</v>
      </c>
      <c r="S70" s="99">
        <v>0</v>
      </c>
      <c r="T70" s="109">
        <v>0</v>
      </c>
      <c r="U70" s="109">
        <v>0</v>
      </c>
      <c r="V70" s="99">
        <v>303</v>
      </c>
      <c r="W70" s="109">
        <v>303</v>
      </c>
      <c r="X70" s="109">
        <v>0</v>
      </c>
      <c r="Y70" s="99">
        <v>0</v>
      </c>
      <c r="Z70" s="109">
        <v>0</v>
      </c>
      <c r="AA70" s="110">
        <v>0</v>
      </c>
      <c r="AB70" s="128">
        <f t="shared" si="8"/>
        <v>0</v>
      </c>
      <c r="AC70" s="133"/>
      <c r="AD70" s="134"/>
      <c r="AE70" s="131">
        <f t="shared" si="1"/>
        <v>1140.33</v>
      </c>
      <c r="AF70" s="135">
        <v>1140.33</v>
      </c>
      <c r="AG70" s="156">
        <v>0</v>
      </c>
      <c r="AH70" s="131">
        <f t="shared" si="2"/>
        <v>0</v>
      </c>
      <c r="AI70" s="100"/>
      <c r="AJ70" s="100"/>
      <c r="AK70" s="91">
        <f t="shared" si="3"/>
        <v>1443.33</v>
      </c>
      <c r="AL70" s="151">
        <f t="shared" si="4"/>
        <v>1443.33</v>
      </c>
      <c r="AM70" s="152">
        <f t="shared" si="5"/>
        <v>0</v>
      </c>
    </row>
    <row r="71" spans="1:39" ht="13.5" hidden="1">
      <c r="A71" s="60" t="s">
        <v>111</v>
      </c>
      <c r="B71" s="56">
        <v>279.616080105</v>
      </c>
      <c r="C71" s="56">
        <v>279.6021</v>
      </c>
      <c r="D71" s="57">
        <v>0.013980105</v>
      </c>
      <c r="E71" s="58">
        <v>0</v>
      </c>
      <c r="F71" s="58">
        <v>0</v>
      </c>
      <c r="G71" s="58">
        <v>0</v>
      </c>
      <c r="H71" s="59"/>
      <c r="I71" s="100"/>
      <c r="J71" s="96">
        <f t="shared" si="6"/>
        <v>12.3767</v>
      </c>
      <c r="K71" s="101">
        <v>11.1245</v>
      </c>
      <c r="L71" s="101">
        <v>1.2522</v>
      </c>
      <c r="M71" s="98">
        <f t="shared" si="7"/>
        <v>0</v>
      </c>
      <c r="N71" s="102">
        <v>0</v>
      </c>
      <c r="O71" s="102">
        <v>0</v>
      </c>
      <c r="P71" s="99">
        <v>12522</v>
      </c>
      <c r="Q71" s="109">
        <v>12522</v>
      </c>
      <c r="R71" s="109">
        <v>0</v>
      </c>
      <c r="S71" s="99">
        <v>0</v>
      </c>
      <c r="T71" s="109">
        <v>0</v>
      </c>
      <c r="U71" s="109">
        <v>0</v>
      </c>
      <c r="V71" s="99">
        <v>0</v>
      </c>
      <c r="W71" s="109">
        <v>0</v>
      </c>
      <c r="X71" s="109">
        <v>0</v>
      </c>
      <c r="Y71" s="99">
        <v>0</v>
      </c>
      <c r="Z71" s="109">
        <v>0</v>
      </c>
      <c r="AA71" s="110">
        <v>0</v>
      </c>
      <c r="AB71" s="128">
        <f t="shared" si="8"/>
        <v>0</v>
      </c>
      <c r="AC71" s="133"/>
      <c r="AD71" s="134"/>
      <c r="AE71" s="131">
        <f t="shared" si="1"/>
        <v>0</v>
      </c>
      <c r="AF71" s="135">
        <v>0</v>
      </c>
      <c r="AG71" s="156">
        <v>0</v>
      </c>
      <c r="AH71" s="131">
        <f t="shared" si="2"/>
        <v>0</v>
      </c>
      <c r="AI71" s="100"/>
      <c r="AJ71" s="100"/>
      <c r="AK71" s="91">
        <f t="shared" si="3"/>
        <v>0</v>
      </c>
      <c r="AL71" s="151">
        <f t="shared" si="4"/>
        <v>0</v>
      </c>
      <c r="AM71" s="152">
        <f t="shared" si="5"/>
        <v>0</v>
      </c>
    </row>
    <row r="72" spans="1:39" ht="13.5" hidden="1">
      <c r="A72" s="55" t="s">
        <v>112</v>
      </c>
      <c r="B72" s="56">
        <v>800.824939245</v>
      </c>
      <c r="C72" s="56">
        <v>800.7849</v>
      </c>
      <c r="D72" s="57">
        <v>0.040039245</v>
      </c>
      <c r="E72" s="58">
        <v>0</v>
      </c>
      <c r="F72" s="58">
        <v>0</v>
      </c>
      <c r="G72" s="58">
        <v>0</v>
      </c>
      <c r="H72" s="59"/>
      <c r="I72" s="100"/>
      <c r="J72" s="96">
        <f t="shared" si="6"/>
        <v>35.120400000000004</v>
      </c>
      <c r="K72" s="101">
        <v>31.6065</v>
      </c>
      <c r="L72" s="101">
        <v>3.5139</v>
      </c>
      <c r="M72" s="98">
        <f t="shared" si="7"/>
        <v>0</v>
      </c>
      <c r="N72" s="102">
        <v>0</v>
      </c>
      <c r="O72" s="102">
        <v>0</v>
      </c>
      <c r="P72" s="99">
        <v>33049</v>
      </c>
      <c r="Q72" s="109">
        <v>33049</v>
      </c>
      <c r="R72" s="109">
        <v>0</v>
      </c>
      <c r="S72" s="99">
        <v>0</v>
      </c>
      <c r="T72" s="109">
        <v>0</v>
      </c>
      <c r="U72" s="109">
        <v>0</v>
      </c>
      <c r="V72" s="99">
        <v>2091</v>
      </c>
      <c r="W72" s="109">
        <v>2091</v>
      </c>
      <c r="X72" s="109">
        <v>0</v>
      </c>
      <c r="Y72" s="99">
        <v>0</v>
      </c>
      <c r="Z72" s="109">
        <v>0</v>
      </c>
      <c r="AA72" s="110">
        <v>0</v>
      </c>
      <c r="AB72" s="128">
        <f t="shared" si="8"/>
        <v>1982.02</v>
      </c>
      <c r="AC72" s="129">
        <v>1982.02</v>
      </c>
      <c r="AD72" s="134"/>
      <c r="AE72" s="131">
        <f t="shared" si="1"/>
        <v>1292.70368</v>
      </c>
      <c r="AF72" s="135">
        <v>1292.70368</v>
      </c>
      <c r="AG72" s="156">
        <v>0</v>
      </c>
      <c r="AH72" s="131">
        <f t="shared" si="2"/>
        <v>0</v>
      </c>
      <c r="AI72" s="100"/>
      <c r="AJ72" s="100"/>
      <c r="AK72" s="91">
        <f t="shared" si="3"/>
        <v>5365.72368</v>
      </c>
      <c r="AL72" s="151">
        <f t="shared" si="4"/>
        <v>5365.72368</v>
      </c>
      <c r="AM72" s="152">
        <f t="shared" si="5"/>
        <v>0</v>
      </c>
    </row>
    <row r="73" spans="1:39" ht="13.5" hidden="1">
      <c r="A73" s="60" t="s">
        <v>113</v>
      </c>
      <c r="B73" s="56">
        <v>7751.6204674225</v>
      </c>
      <c r="C73" s="56">
        <v>7751.39775</v>
      </c>
      <c r="D73" s="57">
        <v>0.2227174225</v>
      </c>
      <c r="E73" s="58">
        <v>337.64188125</v>
      </c>
      <c r="F73" s="58">
        <v>337.625</v>
      </c>
      <c r="G73" s="58">
        <v>0.01688125</v>
      </c>
      <c r="H73" s="59">
        <v>35000</v>
      </c>
      <c r="I73" s="100">
        <v>3298</v>
      </c>
      <c r="J73" s="96">
        <f t="shared" si="6"/>
        <v>162.689</v>
      </c>
      <c r="K73" s="101">
        <v>146.203</v>
      </c>
      <c r="L73" s="101">
        <v>16.486</v>
      </c>
      <c r="M73" s="98">
        <f t="shared" si="7"/>
        <v>5.5</v>
      </c>
      <c r="N73" s="102">
        <v>5</v>
      </c>
      <c r="O73" s="102">
        <v>0.5</v>
      </c>
      <c r="P73" s="99">
        <v>115141</v>
      </c>
      <c r="Q73" s="109">
        <v>115141</v>
      </c>
      <c r="R73" s="109">
        <v>0</v>
      </c>
      <c r="S73" s="99">
        <v>0</v>
      </c>
      <c r="T73" s="109">
        <v>0</v>
      </c>
      <c r="U73" s="109">
        <v>0</v>
      </c>
      <c r="V73" s="99">
        <v>49719</v>
      </c>
      <c r="W73" s="109">
        <v>49719</v>
      </c>
      <c r="X73" s="109">
        <v>0</v>
      </c>
      <c r="Y73" s="99">
        <v>5000</v>
      </c>
      <c r="Z73" s="109">
        <v>5000</v>
      </c>
      <c r="AA73" s="110">
        <v>0</v>
      </c>
      <c r="AB73" s="128">
        <f t="shared" si="8"/>
        <v>26313</v>
      </c>
      <c r="AC73" s="129">
        <v>26313</v>
      </c>
      <c r="AD73" s="134"/>
      <c r="AE73" s="131">
        <f t="shared" si="1"/>
        <v>556.187328</v>
      </c>
      <c r="AF73" s="135">
        <v>556.187328</v>
      </c>
      <c r="AG73" s="156">
        <v>0</v>
      </c>
      <c r="AH73" s="131">
        <f t="shared" si="2"/>
        <v>0</v>
      </c>
      <c r="AI73" s="100"/>
      <c r="AJ73" s="100"/>
      <c r="AK73" s="91">
        <f t="shared" si="3"/>
        <v>46588.187328</v>
      </c>
      <c r="AL73" s="151">
        <f t="shared" si="4"/>
        <v>41588.187328</v>
      </c>
      <c r="AM73" s="152">
        <f t="shared" si="5"/>
        <v>5000</v>
      </c>
    </row>
    <row r="74" spans="1:39" ht="13.5" hidden="1">
      <c r="A74" s="60" t="s">
        <v>114</v>
      </c>
      <c r="B74" s="56">
        <v>419.6054432232</v>
      </c>
      <c r="C74" s="56">
        <v>419.584464</v>
      </c>
      <c r="D74" s="57">
        <v>0.0209792232</v>
      </c>
      <c r="E74" s="58">
        <v>0</v>
      </c>
      <c r="F74" s="58">
        <v>0</v>
      </c>
      <c r="G74" s="58">
        <v>0</v>
      </c>
      <c r="H74" s="59"/>
      <c r="I74" s="100"/>
      <c r="J74" s="96">
        <f t="shared" si="6"/>
        <v>20.332300000000004</v>
      </c>
      <c r="K74" s="101">
        <v>18.234</v>
      </c>
      <c r="L74" s="101">
        <v>2.0983</v>
      </c>
      <c r="M74" s="98">
        <f t="shared" si="7"/>
        <v>0</v>
      </c>
      <c r="N74" s="102">
        <v>0</v>
      </c>
      <c r="O74" s="102">
        <v>0</v>
      </c>
      <c r="P74" s="99">
        <v>20983</v>
      </c>
      <c r="Q74" s="109">
        <v>20983</v>
      </c>
      <c r="R74" s="109">
        <v>0</v>
      </c>
      <c r="S74" s="99">
        <v>0</v>
      </c>
      <c r="T74" s="109">
        <v>0</v>
      </c>
      <c r="U74" s="109">
        <v>0</v>
      </c>
      <c r="V74" s="99">
        <v>0</v>
      </c>
      <c r="W74" s="109">
        <v>0</v>
      </c>
      <c r="X74" s="109">
        <v>0</v>
      </c>
      <c r="Y74" s="99">
        <v>0</v>
      </c>
      <c r="Z74" s="109">
        <v>0</v>
      </c>
      <c r="AA74" s="110">
        <v>0</v>
      </c>
      <c r="AB74" s="128">
        <f t="shared" si="8"/>
        <v>0</v>
      </c>
      <c r="AC74" s="133"/>
      <c r="AD74" s="134"/>
      <c r="AE74" s="131">
        <f aca="true" t="shared" si="9" ref="AE74:AE107">AF74+AG74</f>
        <v>0</v>
      </c>
      <c r="AF74" s="135">
        <v>0</v>
      </c>
      <c r="AG74" s="156">
        <v>0</v>
      </c>
      <c r="AH74" s="131">
        <f aca="true" t="shared" si="10" ref="AH74:AH107">AI74+AJ74</f>
        <v>0</v>
      </c>
      <c r="AI74" s="100"/>
      <c r="AJ74" s="100"/>
      <c r="AK74" s="91">
        <f aca="true" t="shared" si="11" ref="AK74:AK107">AL74+AM74</f>
        <v>0</v>
      </c>
      <c r="AL74" s="151">
        <f aca="true" t="shared" si="12" ref="AL74:AL107">W74+AC74+AF74-AI74-H74</f>
        <v>0</v>
      </c>
      <c r="AM74" s="152">
        <f aca="true" t="shared" si="13" ref="AM74:AM107">Z74+AD74+AG74-AJ74</f>
        <v>0</v>
      </c>
    </row>
    <row r="75" spans="1:39" ht="13.5" hidden="1">
      <c r="A75" s="55" t="s">
        <v>115</v>
      </c>
      <c r="B75" s="56">
        <v>14019.8507231963</v>
      </c>
      <c r="C75" s="56">
        <v>14019.379525</v>
      </c>
      <c r="D75" s="57">
        <v>0.47119819625</v>
      </c>
      <c r="E75" s="58">
        <v>338.6195801325</v>
      </c>
      <c r="F75" s="58">
        <v>338.60265</v>
      </c>
      <c r="G75" s="58">
        <v>0.0169301325</v>
      </c>
      <c r="H75" s="59">
        <v>65000</v>
      </c>
      <c r="I75" s="100">
        <v>5758</v>
      </c>
      <c r="J75" s="96">
        <f aca="true" t="shared" si="14" ref="J75:J107">K75+L75</f>
        <v>363.6191</v>
      </c>
      <c r="K75" s="101">
        <v>326.977</v>
      </c>
      <c r="L75" s="101">
        <v>36.6421</v>
      </c>
      <c r="M75" s="98">
        <f aca="true" t="shared" si="15" ref="M75:M107">N75+O75</f>
        <v>104.69030000000001</v>
      </c>
      <c r="N75" s="102">
        <v>95.173</v>
      </c>
      <c r="O75" s="102">
        <v>9.5173</v>
      </c>
      <c r="P75" s="99">
        <v>225461</v>
      </c>
      <c r="Q75" s="109">
        <v>225461</v>
      </c>
      <c r="R75" s="109">
        <v>0</v>
      </c>
      <c r="S75" s="99">
        <v>84873</v>
      </c>
      <c r="T75" s="109">
        <v>84873</v>
      </c>
      <c r="U75" s="109">
        <v>0</v>
      </c>
      <c r="V75" s="99">
        <v>70957</v>
      </c>
      <c r="W75" s="109">
        <v>70957</v>
      </c>
      <c r="X75" s="109">
        <v>0</v>
      </c>
      <c r="Y75" s="99">
        <v>10300</v>
      </c>
      <c r="Z75" s="109">
        <v>10300</v>
      </c>
      <c r="AA75" s="110">
        <v>0</v>
      </c>
      <c r="AB75" s="128">
        <f t="shared" si="8"/>
        <v>416.72</v>
      </c>
      <c r="AC75" s="129">
        <v>416.72</v>
      </c>
      <c r="AD75" s="134"/>
      <c r="AE75" s="131">
        <f t="shared" si="9"/>
        <v>3421.818385</v>
      </c>
      <c r="AF75" s="135">
        <v>3253.318385</v>
      </c>
      <c r="AG75" s="156">
        <v>168.5</v>
      </c>
      <c r="AH75" s="131">
        <f t="shared" si="10"/>
        <v>188.5</v>
      </c>
      <c r="AI75" s="154">
        <v>20</v>
      </c>
      <c r="AJ75" s="154">
        <v>168.5</v>
      </c>
      <c r="AK75" s="91">
        <f t="shared" si="11"/>
        <v>19907.038385000007</v>
      </c>
      <c r="AL75" s="151">
        <f t="shared" si="12"/>
        <v>9607.038385000007</v>
      </c>
      <c r="AM75" s="152">
        <f t="shared" si="13"/>
        <v>10300</v>
      </c>
    </row>
    <row r="76" spans="1:39" ht="13.5" hidden="1">
      <c r="A76" s="60" t="s">
        <v>116</v>
      </c>
      <c r="B76" s="56">
        <v>2279.25032107</v>
      </c>
      <c r="C76" s="56">
        <v>2279.1364</v>
      </c>
      <c r="D76" s="57">
        <v>0.11392107</v>
      </c>
      <c r="E76" s="58">
        <v>0</v>
      </c>
      <c r="F76" s="58">
        <v>0</v>
      </c>
      <c r="G76" s="58">
        <v>0</v>
      </c>
      <c r="H76" s="59"/>
      <c r="I76" s="100"/>
      <c r="J76" s="96">
        <f t="shared" si="14"/>
        <v>29.7358</v>
      </c>
      <c r="K76" s="101">
        <v>26.7455</v>
      </c>
      <c r="L76" s="101">
        <v>2.9903</v>
      </c>
      <c r="M76" s="98">
        <f t="shared" si="15"/>
        <v>0</v>
      </c>
      <c r="N76" s="102">
        <v>0</v>
      </c>
      <c r="O76" s="102">
        <v>0</v>
      </c>
      <c r="P76" s="99">
        <v>12203</v>
      </c>
      <c r="Q76" s="109">
        <v>12203</v>
      </c>
      <c r="R76" s="109">
        <v>0</v>
      </c>
      <c r="S76" s="99">
        <v>0</v>
      </c>
      <c r="T76" s="109">
        <v>0</v>
      </c>
      <c r="U76" s="109">
        <v>0</v>
      </c>
      <c r="V76" s="99">
        <v>17704</v>
      </c>
      <c r="W76" s="109">
        <v>17704</v>
      </c>
      <c r="X76" s="109">
        <v>0</v>
      </c>
      <c r="Y76" s="99">
        <v>0</v>
      </c>
      <c r="Z76" s="109">
        <v>0</v>
      </c>
      <c r="AA76" s="110">
        <v>0</v>
      </c>
      <c r="AB76" s="128">
        <f t="shared" si="8"/>
        <v>0</v>
      </c>
      <c r="AC76" s="133"/>
      <c r="AD76" s="134"/>
      <c r="AE76" s="131">
        <f t="shared" si="9"/>
        <v>2089.112196</v>
      </c>
      <c r="AF76" s="135">
        <v>2089.112196</v>
      </c>
      <c r="AG76" s="156">
        <v>0</v>
      </c>
      <c r="AH76" s="131">
        <f t="shared" si="10"/>
        <v>27.59</v>
      </c>
      <c r="AI76" s="154">
        <v>27.59</v>
      </c>
      <c r="AJ76" s="100"/>
      <c r="AK76" s="91">
        <f t="shared" si="11"/>
        <v>19765.522196</v>
      </c>
      <c r="AL76" s="151">
        <f t="shared" si="12"/>
        <v>19765.522196</v>
      </c>
      <c r="AM76" s="152">
        <f t="shared" si="13"/>
        <v>0</v>
      </c>
    </row>
    <row r="77" spans="1:39" ht="13.5" hidden="1">
      <c r="A77" s="60" t="s">
        <v>117</v>
      </c>
      <c r="B77" s="56">
        <v>1024.327513815</v>
      </c>
      <c r="C77" s="56">
        <v>1024.2763</v>
      </c>
      <c r="D77" s="57">
        <v>0.051213815</v>
      </c>
      <c r="E77" s="58">
        <v>0</v>
      </c>
      <c r="F77" s="58">
        <v>0</v>
      </c>
      <c r="G77" s="58">
        <v>0</v>
      </c>
      <c r="H77" s="59"/>
      <c r="I77" s="100"/>
      <c r="J77" s="96">
        <f t="shared" si="14"/>
        <v>17.7552</v>
      </c>
      <c r="K77" s="101">
        <v>15.965</v>
      </c>
      <c r="L77" s="101">
        <v>1.7902</v>
      </c>
      <c r="M77" s="98">
        <f t="shared" si="15"/>
        <v>0</v>
      </c>
      <c r="N77" s="102">
        <v>0</v>
      </c>
      <c r="O77" s="102">
        <v>0</v>
      </c>
      <c r="P77" s="99">
        <v>11972</v>
      </c>
      <c r="Q77" s="109">
        <v>11972</v>
      </c>
      <c r="R77" s="109">
        <v>0</v>
      </c>
      <c r="S77" s="99">
        <v>0</v>
      </c>
      <c r="T77" s="109">
        <v>0</v>
      </c>
      <c r="U77" s="109">
        <v>0</v>
      </c>
      <c r="V77" s="99">
        <v>5934</v>
      </c>
      <c r="W77" s="109">
        <v>5934</v>
      </c>
      <c r="X77" s="109">
        <v>0</v>
      </c>
      <c r="Y77" s="99">
        <v>0</v>
      </c>
      <c r="Z77" s="109">
        <v>0</v>
      </c>
      <c r="AA77" s="110">
        <v>0</v>
      </c>
      <c r="AB77" s="128">
        <f t="shared" si="8"/>
        <v>0</v>
      </c>
      <c r="AC77" s="133"/>
      <c r="AD77" s="134"/>
      <c r="AE77" s="131">
        <f t="shared" si="9"/>
        <v>2609.33</v>
      </c>
      <c r="AF77" s="135">
        <v>2609.33</v>
      </c>
      <c r="AG77" s="156">
        <v>0</v>
      </c>
      <c r="AH77" s="131">
        <f t="shared" si="10"/>
        <v>0</v>
      </c>
      <c r="AI77" s="100"/>
      <c r="AJ77" s="100"/>
      <c r="AK77" s="91">
        <f t="shared" si="11"/>
        <v>8543.33</v>
      </c>
      <c r="AL77" s="151">
        <f t="shared" si="12"/>
        <v>8543.33</v>
      </c>
      <c r="AM77" s="152">
        <f t="shared" si="13"/>
        <v>0</v>
      </c>
    </row>
    <row r="78" spans="1:39" ht="13.5" hidden="1">
      <c r="A78" s="60" t="s">
        <v>118</v>
      </c>
      <c r="B78" s="56">
        <v>1802.6244409675</v>
      </c>
      <c r="C78" s="56">
        <v>1802.53435</v>
      </c>
      <c r="D78" s="57">
        <v>0.0900909675</v>
      </c>
      <c r="E78" s="58">
        <v>0</v>
      </c>
      <c r="F78" s="58">
        <v>0</v>
      </c>
      <c r="G78" s="58">
        <v>0</v>
      </c>
      <c r="H78" s="59"/>
      <c r="I78" s="100"/>
      <c r="J78" s="96">
        <f t="shared" si="14"/>
        <v>44.8862</v>
      </c>
      <c r="K78" s="101">
        <v>40.409</v>
      </c>
      <c r="L78" s="101">
        <v>4.4772</v>
      </c>
      <c r="M78" s="98">
        <f t="shared" si="15"/>
        <v>12.538899999999998</v>
      </c>
      <c r="N78" s="102">
        <v>11.399</v>
      </c>
      <c r="O78" s="102">
        <v>1.1399</v>
      </c>
      <c r="P78" s="99">
        <v>14495</v>
      </c>
      <c r="Q78" s="109">
        <v>14495</v>
      </c>
      <c r="R78" s="109">
        <v>0</v>
      </c>
      <c r="S78" s="99">
        <v>0</v>
      </c>
      <c r="T78" s="109">
        <v>0</v>
      </c>
      <c r="U78" s="109">
        <v>0</v>
      </c>
      <c r="V78" s="99">
        <v>30275</v>
      </c>
      <c r="W78" s="109">
        <v>30275</v>
      </c>
      <c r="X78" s="109">
        <v>0</v>
      </c>
      <c r="Y78" s="99">
        <v>11399</v>
      </c>
      <c r="Z78" s="109">
        <v>11399</v>
      </c>
      <c r="AA78" s="110">
        <v>0</v>
      </c>
      <c r="AB78" s="128">
        <f aca="true" t="shared" si="16" ref="AB78:AB83">AC78+AD78</f>
        <v>0</v>
      </c>
      <c r="AC78" s="133"/>
      <c r="AD78" s="134"/>
      <c r="AE78" s="131">
        <f t="shared" si="9"/>
        <v>5858.072706</v>
      </c>
      <c r="AF78" s="135">
        <v>5857.072706</v>
      </c>
      <c r="AG78" s="156">
        <v>1</v>
      </c>
      <c r="AH78" s="131">
        <f t="shared" si="10"/>
        <v>0</v>
      </c>
      <c r="AI78" s="100"/>
      <c r="AJ78" s="100"/>
      <c r="AK78" s="91">
        <f t="shared" si="11"/>
        <v>47532.072706</v>
      </c>
      <c r="AL78" s="151">
        <f t="shared" si="12"/>
        <v>36132.072706</v>
      </c>
      <c r="AM78" s="152">
        <f t="shared" si="13"/>
        <v>11400</v>
      </c>
    </row>
    <row r="79" spans="1:39" ht="13.5" hidden="1">
      <c r="A79" s="60" t="s">
        <v>119</v>
      </c>
      <c r="B79" s="56">
        <v>1365.297961485</v>
      </c>
      <c r="C79" s="56">
        <v>1365.2297</v>
      </c>
      <c r="D79" s="57">
        <v>0.068261485</v>
      </c>
      <c r="E79" s="58">
        <v>0</v>
      </c>
      <c r="F79" s="58">
        <v>0</v>
      </c>
      <c r="G79" s="58">
        <v>0</v>
      </c>
      <c r="H79" s="59"/>
      <c r="I79" s="100"/>
      <c r="J79" s="96">
        <f t="shared" si="14"/>
        <v>49.1372</v>
      </c>
      <c r="K79" s="101">
        <v>44.2025</v>
      </c>
      <c r="L79" s="101">
        <v>4.9347</v>
      </c>
      <c r="M79" s="98">
        <f t="shared" si="15"/>
        <v>0</v>
      </c>
      <c r="N79" s="102">
        <v>0</v>
      </c>
      <c r="O79" s="102">
        <v>0</v>
      </c>
      <c r="P79" s="99">
        <v>19210</v>
      </c>
      <c r="Q79" s="109">
        <v>13438.89772</v>
      </c>
      <c r="R79" s="109">
        <v>5771.10228</v>
      </c>
      <c r="S79" s="99">
        <v>0</v>
      </c>
      <c r="T79" s="109">
        <v>0</v>
      </c>
      <c r="U79" s="109">
        <v>0</v>
      </c>
      <c r="V79" s="99">
        <v>30138</v>
      </c>
      <c r="W79" s="109">
        <v>30065</v>
      </c>
      <c r="X79" s="109">
        <v>73</v>
      </c>
      <c r="Y79" s="99">
        <v>0</v>
      </c>
      <c r="Z79" s="109">
        <v>0</v>
      </c>
      <c r="AA79" s="110">
        <v>0</v>
      </c>
      <c r="AB79" s="128">
        <f t="shared" si="16"/>
        <v>0</v>
      </c>
      <c r="AC79" s="133"/>
      <c r="AD79" s="134"/>
      <c r="AE79" s="131">
        <f t="shared" si="9"/>
        <v>23314.269173</v>
      </c>
      <c r="AF79" s="135">
        <v>23314.269173</v>
      </c>
      <c r="AG79" s="156">
        <v>0</v>
      </c>
      <c r="AH79" s="131">
        <f t="shared" si="10"/>
        <v>0</v>
      </c>
      <c r="AI79" s="100"/>
      <c r="AJ79" s="100"/>
      <c r="AK79" s="91">
        <f t="shared" si="11"/>
        <v>53379.269173</v>
      </c>
      <c r="AL79" s="151">
        <f t="shared" si="12"/>
        <v>53379.269173</v>
      </c>
      <c r="AM79" s="152">
        <f t="shared" si="13"/>
        <v>0</v>
      </c>
    </row>
    <row r="80" spans="1:39" ht="13.5" hidden="1">
      <c r="A80" s="60" t="s">
        <v>120</v>
      </c>
      <c r="B80" s="56">
        <v>3834.701625495</v>
      </c>
      <c r="C80" s="56">
        <v>3834.5099</v>
      </c>
      <c r="D80" s="57">
        <v>0.191725495</v>
      </c>
      <c r="E80" s="58">
        <v>0</v>
      </c>
      <c r="F80" s="58">
        <v>0</v>
      </c>
      <c r="G80" s="58">
        <v>0</v>
      </c>
      <c r="H80" s="59"/>
      <c r="I80" s="100"/>
      <c r="J80" s="96">
        <f t="shared" si="14"/>
        <v>69.52199999999999</v>
      </c>
      <c r="K80" s="101">
        <v>62.4995</v>
      </c>
      <c r="L80" s="101">
        <v>7.0225</v>
      </c>
      <c r="M80" s="98">
        <f t="shared" si="15"/>
        <v>0</v>
      </c>
      <c r="N80" s="102">
        <v>0</v>
      </c>
      <c r="O80" s="102">
        <v>0</v>
      </c>
      <c r="P80" s="99">
        <v>35225</v>
      </c>
      <c r="Q80" s="109">
        <v>35225</v>
      </c>
      <c r="R80" s="109">
        <v>0</v>
      </c>
      <c r="S80" s="99">
        <v>0</v>
      </c>
      <c r="T80" s="109">
        <v>0</v>
      </c>
      <c r="U80" s="109">
        <v>0</v>
      </c>
      <c r="V80" s="99">
        <v>32732.418598</v>
      </c>
      <c r="W80" s="109">
        <v>32732.418598</v>
      </c>
      <c r="X80" s="109">
        <v>0</v>
      </c>
      <c r="Y80" s="99">
        <v>0</v>
      </c>
      <c r="Z80" s="109">
        <v>0</v>
      </c>
      <c r="AA80" s="110">
        <v>0</v>
      </c>
      <c r="AB80" s="128">
        <f t="shared" si="16"/>
        <v>0</v>
      </c>
      <c r="AC80" s="133"/>
      <c r="AD80" s="134"/>
      <c r="AE80" s="131">
        <f t="shared" si="9"/>
        <v>0</v>
      </c>
      <c r="AF80" s="135">
        <v>0</v>
      </c>
      <c r="AG80" s="156">
        <v>0</v>
      </c>
      <c r="AH80" s="131">
        <f t="shared" si="10"/>
        <v>0</v>
      </c>
      <c r="AI80" s="100"/>
      <c r="AJ80" s="100"/>
      <c r="AK80" s="91">
        <f t="shared" si="11"/>
        <v>32732.418598</v>
      </c>
      <c r="AL80" s="151">
        <f t="shared" si="12"/>
        <v>32732.418598</v>
      </c>
      <c r="AM80" s="152">
        <f t="shared" si="13"/>
        <v>0</v>
      </c>
    </row>
    <row r="81" spans="1:39" ht="13.5" hidden="1">
      <c r="A81" s="55" t="s">
        <v>121</v>
      </c>
      <c r="B81" s="56">
        <v>4853.1187259454</v>
      </c>
      <c r="C81" s="56">
        <v>4852.988908</v>
      </c>
      <c r="D81" s="57">
        <v>0.1298179454</v>
      </c>
      <c r="E81" s="58">
        <v>337.912194765</v>
      </c>
      <c r="F81" s="58">
        <v>337.8953</v>
      </c>
      <c r="G81" s="58">
        <v>0.016894765</v>
      </c>
      <c r="H81" s="59">
        <v>30000</v>
      </c>
      <c r="I81" s="100">
        <v>2256</v>
      </c>
      <c r="J81" s="96">
        <f t="shared" si="14"/>
        <v>58.2465</v>
      </c>
      <c r="K81" s="101">
        <v>52.3925</v>
      </c>
      <c r="L81" s="101">
        <v>5.854</v>
      </c>
      <c r="M81" s="98">
        <f t="shared" si="15"/>
        <v>0.08599999999999765</v>
      </c>
      <c r="N81" s="102">
        <v>0.0769999999999982</v>
      </c>
      <c r="O81" s="102">
        <v>0.00899999999999945</v>
      </c>
      <c r="P81" s="99">
        <v>0</v>
      </c>
      <c r="Q81" s="109">
        <v>0</v>
      </c>
      <c r="R81" s="109">
        <v>0</v>
      </c>
      <c r="S81" s="99">
        <v>0</v>
      </c>
      <c r="T81" s="109">
        <v>0</v>
      </c>
      <c r="U81" s="109">
        <v>0</v>
      </c>
      <c r="V81" s="99">
        <v>61686</v>
      </c>
      <c r="W81" s="109">
        <v>61685.9984</v>
      </c>
      <c r="X81" s="109">
        <v>0.0016</v>
      </c>
      <c r="Y81" s="99">
        <v>85</v>
      </c>
      <c r="Z81" s="109">
        <v>85</v>
      </c>
      <c r="AA81" s="110">
        <v>0</v>
      </c>
      <c r="AB81" s="128">
        <f t="shared" si="16"/>
        <v>1592.13</v>
      </c>
      <c r="AC81" s="129">
        <v>1592.13</v>
      </c>
      <c r="AD81" s="134"/>
      <c r="AE81" s="131">
        <f t="shared" si="9"/>
        <v>30817.7016</v>
      </c>
      <c r="AF81" s="135">
        <v>29237.7016</v>
      </c>
      <c r="AG81" s="156">
        <v>1580</v>
      </c>
      <c r="AH81" s="131">
        <f t="shared" si="10"/>
        <v>0</v>
      </c>
      <c r="AI81" s="100"/>
      <c r="AJ81" s="100"/>
      <c r="AK81" s="91">
        <f t="shared" si="11"/>
        <v>64180.82999999999</v>
      </c>
      <c r="AL81" s="151">
        <f t="shared" si="12"/>
        <v>62515.82999999999</v>
      </c>
      <c r="AM81" s="152">
        <f t="shared" si="13"/>
        <v>1665</v>
      </c>
    </row>
    <row r="82" spans="1:39" ht="13.5" hidden="1">
      <c r="A82" s="55" t="s">
        <v>122</v>
      </c>
      <c r="B82" s="56">
        <v>147.721842720375</v>
      </c>
      <c r="C82" s="56">
        <v>147.7144075</v>
      </c>
      <c r="D82" s="57">
        <v>0.007435220375</v>
      </c>
      <c r="E82" s="58">
        <v>0</v>
      </c>
      <c r="F82" s="58">
        <v>0</v>
      </c>
      <c r="G82" s="58">
        <v>0</v>
      </c>
      <c r="H82" s="59"/>
      <c r="I82" s="100"/>
      <c r="J82" s="96">
        <f t="shared" si="14"/>
        <v>0</v>
      </c>
      <c r="K82" s="101"/>
      <c r="L82" s="101"/>
      <c r="M82" s="98">
        <f t="shared" si="15"/>
        <v>0</v>
      </c>
      <c r="N82" s="102"/>
      <c r="O82" s="102"/>
      <c r="P82" s="99"/>
      <c r="Q82" s="109"/>
      <c r="R82" s="109"/>
      <c r="S82" s="99"/>
      <c r="T82" s="109"/>
      <c r="U82" s="109"/>
      <c r="V82" s="99"/>
      <c r="W82" s="109"/>
      <c r="X82" s="109"/>
      <c r="Y82" s="99"/>
      <c r="Z82" s="109"/>
      <c r="AA82" s="110"/>
      <c r="AB82" s="128">
        <f t="shared" si="16"/>
        <v>0</v>
      </c>
      <c r="AC82" s="133"/>
      <c r="AD82" s="134"/>
      <c r="AE82" s="131">
        <f t="shared" si="9"/>
        <v>0</v>
      </c>
      <c r="AF82" s="135"/>
      <c r="AG82" s="156"/>
      <c r="AH82" s="131">
        <f t="shared" si="10"/>
        <v>0</v>
      </c>
      <c r="AI82" s="100"/>
      <c r="AJ82" s="100"/>
      <c r="AK82" s="91">
        <f t="shared" si="11"/>
        <v>0</v>
      </c>
      <c r="AL82" s="151">
        <f t="shared" si="12"/>
        <v>0</v>
      </c>
      <c r="AM82" s="152">
        <f t="shared" si="13"/>
        <v>0</v>
      </c>
    </row>
    <row r="83" spans="1:39" ht="13.5" hidden="1">
      <c r="A83" s="55" t="s">
        <v>123</v>
      </c>
      <c r="B83" s="56">
        <v>201.98618093</v>
      </c>
      <c r="C83" s="56">
        <v>201.9761</v>
      </c>
      <c r="D83" s="57">
        <v>0.01008093</v>
      </c>
      <c r="E83" s="58">
        <v>0</v>
      </c>
      <c r="F83" s="58">
        <v>0</v>
      </c>
      <c r="G83" s="58">
        <v>0</v>
      </c>
      <c r="H83" s="59"/>
      <c r="I83" s="100"/>
      <c r="J83" s="96">
        <f t="shared" si="14"/>
        <v>3.9899999999999998</v>
      </c>
      <c r="K83" s="101">
        <v>3.59</v>
      </c>
      <c r="L83" s="101">
        <v>0.4</v>
      </c>
      <c r="M83" s="98">
        <f t="shared" si="15"/>
        <v>0</v>
      </c>
      <c r="N83" s="102">
        <v>0</v>
      </c>
      <c r="O83" s="102">
        <v>0</v>
      </c>
      <c r="P83" s="99">
        <v>0</v>
      </c>
      <c r="Q83" s="109">
        <v>0</v>
      </c>
      <c r="R83" s="109">
        <v>0</v>
      </c>
      <c r="S83" s="99">
        <v>0</v>
      </c>
      <c r="T83" s="109">
        <v>0</v>
      </c>
      <c r="U83" s="109">
        <v>0</v>
      </c>
      <c r="V83" s="99">
        <v>4000</v>
      </c>
      <c r="W83" s="109">
        <v>4000</v>
      </c>
      <c r="X83" s="109">
        <v>0</v>
      </c>
      <c r="Y83" s="99">
        <v>0</v>
      </c>
      <c r="Z83" s="109">
        <v>0</v>
      </c>
      <c r="AA83" s="110">
        <v>0</v>
      </c>
      <c r="AB83" s="128">
        <f t="shared" si="16"/>
        <v>0</v>
      </c>
      <c r="AC83" s="133"/>
      <c r="AD83" s="134"/>
      <c r="AE83" s="131">
        <f t="shared" si="9"/>
        <v>1089.943164</v>
      </c>
      <c r="AF83" s="135">
        <v>1089.943164</v>
      </c>
      <c r="AG83" s="156">
        <v>0</v>
      </c>
      <c r="AH83" s="131">
        <f t="shared" si="10"/>
        <v>0</v>
      </c>
      <c r="AI83" s="100"/>
      <c r="AJ83" s="100"/>
      <c r="AK83" s="91">
        <f t="shared" si="11"/>
        <v>5089.943164</v>
      </c>
      <c r="AL83" s="151">
        <f t="shared" si="12"/>
        <v>5089.943164</v>
      </c>
      <c r="AM83" s="152">
        <f t="shared" si="13"/>
        <v>0</v>
      </c>
    </row>
    <row r="84" spans="1:39" ht="13.5" hidden="1">
      <c r="A84" s="55" t="s">
        <v>124</v>
      </c>
      <c r="B84" s="56"/>
      <c r="C84" s="56"/>
      <c r="D84" s="57"/>
      <c r="E84" s="58"/>
      <c r="F84" s="58"/>
      <c r="G84" s="58"/>
      <c r="H84" s="59"/>
      <c r="I84" s="100"/>
      <c r="J84" s="96">
        <f t="shared" si="14"/>
        <v>0</v>
      </c>
      <c r="K84" s="101"/>
      <c r="L84" s="101"/>
      <c r="M84" s="98">
        <f t="shared" si="15"/>
        <v>0</v>
      </c>
      <c r="N84" s="102"/>
      <c r="O84" s="102"/>
      <c r="P84" s="99"/>
      <c r="Q84" s="109"/>
      <c r="R84" s="109"/>
      <c r="S84" s="99"/>
      <c r="T84" s="109"/>
      <c r="U84" s="109"/>
      <c r="V84" s="99"/>
      <c r="W84" s="109"/>
      <c r="X84" s="109"/>
      <c r="Y84" s="99"/>
      <c r="Z84" s="109"/>
      <c r="AA84" s="110"/>
      <c r="AB84" s="128"/>
      <c r="AC84" s="133"/>
      <c r="AD84" s="134"/>
      <c r="AE84" s="131">
        <f t="shared" si="9"/>
        <v>8200</v>
      </c>
      <c r="AF84" s="135">
        <v>5800</v>
      </c>
      <c r="AG84" s="156">
        <v>2400</v>
      </c>
      <c r="AH84" s="131">
        <f t="shared" si="10"/>
        <v>0</v>
      </c>
      <c r="AI84" s="100"/>
      <c r="AJ84" s="100"/>
      <c r="AK84" s="91">
        <f t="shared" si="11"/>
        <v>8200</v>
      </c>
      <c r="AL84" s="151">
        <f t="shared" si="12"/>
        <v>5800</v>
      </c>
      <c r="AM84" s="152">
        <f t="shared" si="13"/>
        <v>2400</v>
      </c>
    </row>
    <row r="85" spans="1:39" ht="13.5" hidden="1">
      <c r="A85" s="60" t="s">
        <v>125</v>
      </c>
      <c r="B85" s="56">
        <v>172.46762295</v>
      </c>
      <c r="C85" s="56">
        <v>172.459</v>
      </c>
      <c r="D85" s="57">
        <v>0.00862295</v>
      </c>
      <c r="E85" s="58">
        <v>0</v>
      </c>
      <c r="F85" s="58">
        <v>0</v>
      </c>
      <c r="G85" s="58">
        <v>0</v>
      </c>
      <c r="H85" s="59"/>
      <c r="I85" s="100"/>
      <c r="J85" s="96">
        <f t="shared" si="14"/>
        <v>6.143</v>
      </c>
      <c r="K85" s="101">
        <v>5.5215</v>
      </c>
      <c r="L85" s="101">
        <v>0.6215</v>
      </c>
      <c r="M85" s="98">
        <f t="shared" si="15"/>
        <v>0</v>
      </c>
      <c r="N85" s="102">
        <v>0</v>
      </c>
      <c r="O85" s="102">
        <v>0</v>
      </c>
      <c r="P85" s="99">
        <v>6215</v>
      </c>
      <c r="Q85" s="109">
        <v>6215</v>
      </c>
      <c r="R85" s="109">
        <v>0</v>
      </c>
      <c r="S85" s="99">
        <v>0</v>
      </c>
      <c r="T85" s="109">
        <v>0</v>
      </c>
      <c r="U85" s="109">
        <v>0</v>
      </c>
      <c r="V85" s="99">
        <v>0</v>
      </c>
      <c r="W85" s="109">
        <v>0</v>
      </c>
      <c r="X85" s="109">
        <v>0</v>
      </c>
      <c r="Y85" s="99">
        <v>0</v>
      </c>
      <c r="Z85" s="109">
        <v>0</v>
      </c>
      <c r="AA85" s="110">
        <v>0</v>
      </c>
      <c r="AB85" s="128">
        <f aca="true" t="shared" si="17" ref="AB85:AB107">AC85+AD85</f>
        <v>0</v>
      </c>
      <c r="AC85" s="133"/>
      <c r="AD85" s="134"/>
      <c r="AE85" s="131">
        <f t="shared" si="9"/>
        <v>1141.44</v>
      </c>
      <c r="AF85" s="135">
        <v>756</v>
      </c>
      <c r="AG85" s="156">
        <v>385.44</v>
      </c>
      <c r="AH85" s="131">
        <f t="shared" si="10"/>
        <v>0</v>
      </c>
      <c r="AI85" s="100"/>
      <c r="AJ85" s="100"/>
      <c r="AK85" s="91">
        <f t="shared" si="11"/>
        <v>1141.44</v>
      </c>
      <c r="AL85" s="151">
        <f t="shared" si="12"/>
        <v>756</v>
      </c>
      <c r="AM85" s="152">
        <f t="shared" si="13"/>
        <v>385.44</v>
      </c>
    </row>
    <row r="86" spans="1:39" ht="13.5" hidden="1">
      <c r="A86" s="60" t="s">
        <v>126</v>
      </c>
      <c r="B86" s="56">
        <v>455.696083665</v>
      </c>
      <c r="C86" s="56">
        <v>455.6733</v>
      </c>
      <c r="D86" s="57">
        <v>0.022783665</v>
      </c>
      <c r="E86" s="58">
        <v>0</v>
      </c>
      <c r="F86" s="58">
        <v>0</v>
      </c>
      <c r="G86" s="58">
        <v>0</v>
      </c>
      <c r="H86" s="59"/>
      <c r="I86" s="100"/>
      <c r="J86" s="96">
        <f t="shared" si="14"/>
        <v>4.4013</v>
      </c>
      <c r="K86" s="101">
        <v>3.96</v>
      </c>
      <c r="L86" s="101">
        <v>0.4413</v>
      </c>
      <c r="M86" s="98">
        <f t="shared" si="15"/>
        <v>0</v>
      </c>
      <c r="N86" s="102">
        <v>0</v>
      </c>
      <c r="O86" s="102">
        <v>0</v>
      </c>
      <c r="P86" s="99">
        <v>4413</v>
      </c>
      <c r="Q86" s="109">
        <v>4413</v>
      </c>
      <c r="R86" s="109">
        <v>0</v>
      </c>
      <c r="S86" s="99">
        <v>0</v>
      </c>
      <c r="T86" s="109">
        <v>0</v>
      </c>
      <c r="U86" s="109">
        <v>0</v>
      </c>
      <c r="V86" s="99">
        <v>0</v>
      </c>
      <c r="W86" s="109">
        <v>0</v>
      </c>
      <c r="X86" s="109">
        <v>0</v>
      </c>
      <c r="Y86" s="99">
        <v>0</v>
      </c>
      <c r="Z86" s="109">
        <v>0</v>
      </c>
      <c r="AA86" s="110">
        <v>0</v>
      </c>
      <c r="AB86" s="128">
        <f t="shared" si="17"/>
        <v>0</v>
      </c>
      <c r="AC86" s="133"/>
      <c r="AD86" s="134"/>
      <c r="AE86" s="131">
        <f t="shared" si="9"/>
        <v>140.077</v>
      </c>
      <c r="AF86" s="135">
        <v>140.077</v>
      </c>
      <c r="AG86" s="156">
        <v>0</v>
      </c>
      <c r="AH86" s="131">
        <f t="shared" si="10"/>
        <v>0</v>
      </c>
      <c r="AI86" s="100"/>
      <c r="AJ86" s="100"/>
      <c r="AK86" s="91">
        <f t="shared" si="11"/>
        <v>140.077</v>
      </c>
      <c r="AL86" s="151">
        <f t="shared" si="12"/>
        <v>140.077</v>
      </c>
      <c r="AM86" s="152">
        <f t="shared" si="13"/>
        <v>0</v>
      </c>
    </row>
    <row r="87" spans="1:39" ht="13.5" hidden="1">
      <c r="A87" s="60" t="s">
        <v>127</v>
      </c>
      <c r="B87" s="56">
        <v>360.286908944775</v>
      </c>
      <c r="C87" s="56">
        <v>360.2688955</v>
      </c>
      <c r="D87" s="57">
        <v>0.018013444775</v>
      </c>
      <c r="E87" s="58">
        <v>0</v>
      </c>
      <c r="F87" s="58">
        <v>0</v>
      </c>
      <c r="G87" s="58">
        <v>0</v>
      </c>
      <c r="H87" s="59"/>
      <c r="I87" s="100"/>
      <c r="J87" s="96">
        <f t="shared" si="14"/>
        <v>12.874699999999999</v>
      </c>
      <c r="K87" s="101">
        <v>11.5215</v>
      </c>
      <c r="L87" s="101">
        <v>1.3532</v>
      </c>
      <c r="M87" s="98">
        <f t="shared" si="15"/>
        <v>0</v>
      </c>
      <c r="N87" s="102">
        <v>0</v>
      </c>
      <c r="O87" s="102">
        <v>0</v>
      </c>
      <c r="P87" s="99">
        <v>13532</v>
      </c>
      <c r="Q87" s="109">
        <v>13532</v>
      </c>
      <c r="R87" s="109">
        <v>0</v>
      </c>
      <c r="S87" s="99">
        <v>0</v>
      </c>
      <c r="T87" s="109">
        <v>0</v>
      </c>
      <c r="U87" s="109">
        <v>0</v>
      </c>
      <c r="V87" s="99">
        <v>0</v>
      </c>
      <c r="W87" s="109">
        <v>0</v>
      </c>
      <c r="X87" s="109">
        <v>0</v>
      </c>
      <c r="Y87" s="99">
        <v>0</v>
      </c>
      <c r="Z87" s="109">
        <v>0</v>
      </c>
      <c r="AA87" s="110">
        <v>0</v>
      </c>
      <c r="AB87" s="128">
        <f t="shared" si="17"/>
        <v>0</v>
      </c>
      <c r="AC87" s="133"/>
      <c r="AD87" s="134"/>
      <c r="AE87" s="131">
        <f t="shared" si="9"/>
        <v>7758.452506</v>
      </c>
      <c r="AF87" s="135">
        <v>7758.452506</v>
      </c>
      <c r="AG87" s="156">
        <v>0</v>
      </c>
      <c r="AH87" s="131">
        <f t="shared" si="10"/>
        <v>0</v>
      </c>
      <c r="AI87" s="100"/>
      <c r="AJ87" s="100"/>
      <c r="AK87" s="91">
        <f t="shared" si="11"/>
        <v>7758.452506</v>
      </c>
      <c r="AL87" s="151">
        <f t="shared" si="12"/>
        <v>7758.452506</v>
      </c>
      <c r="AM87" s="152">
        <f t="shared" si="13"/>
        <v>0</v>
      </c>
    </row>
    <row r="88" spans="1:39" ht="13.5" hidden="1">
      <c r="A88" s="55" t="s">
        <v>128</v>
      </c>
      <c r="B88" s="56">
        <v>5.612980635</v>
      </c>
      <c r="C88" s="56">
        <v>5.6127</v>
      </c>
      <c r="D88" s="57">
        <v>0.000280635</v>
      </c>
      <c r="E88" s="58">
        <v>0</v>
      </c>
      <c r="F88" s="58">
        <v>0</v>
      </c>
      <c r="G88" s="58">
        <v>0</v>
      </c>
      <c r="H88" s="59"/>
      <c r="I88" s="100"/>
      <c r="J88" s="96">
        <f t="shared" si="14"/>
        <v>3.2509</v>
      </c>
      <c r="K88" s="101">
        <v>2.922</v>
      </c>
      <c r="L88" s="101">
        <v>0.3289</v>
      </c>
      <c r="M88" s="98">
        <f t="shared" si="15"/>
        <v>0</v>
      </c>
      <c r="N88" s="102">
        <v>0</v>
      </c>
      <c r="O88" s="102">
        <v>0</v>
      </c>
      <c r="P88" s="99">
        <v>3289</v>
      </c>
      <c r="Q88" s="109">
        <v>3289</v>
      </c>
      <c r="R88" s="109">
        <v>0</v>
      </c>
      <c r="S88" s="99">
        <v>0</v>
      </c>
      <c r="T88" s="109">
        <v>0</v>
      </c>
      <c r="U88" s="109">
        <v>0</v>
      </c>
      <c r="V88" s="99">
        <v>0</v>
      </c>
      <c r="W88" s="109">
        <v>0</v>
      </c>
      <c r="X88" s="109">
        <v>0</v>
      </c>
      <c r="Y88" s="99">
        <v>0</v>
      </c>
      <c r="Z88" s="109">
        <v>0</v>
      </c>
      <c r="AA88" s="110">
        <v>0</v>
      </c>
      <c r="AB88" s="128">
        <f t="shared" si="17"/>
        <v>0</v>
      </c>
      <c r="AC88" s="133"/>
      <c r="AD88" s="134"/>
      <c r="AE88" s="131">
        <f t="shared" si="9"/>
        <v>969.457636</v>
      </c>
      <c r="AF88" s="135">
        <v>969.457636</v>
      </c>
      <c r="AG88" s="156">
        <v>0</v>
      </c>
      <c r="AH88" s="131">
        <f t="shared" si="10"/>
        <v>0</v>
      </c>
      <c r="AI88" s="100"/>
      <c r="AJ88" s="100"/>
      <c r="AK88" s="91">
        <f t="shared" si="11"/>
        <v>969.457636</v>
      </c>
      <c r="AL88" s="151">
        <f t="shared" si="12"/>
        <v>969.457636</v>
      </c>
      <c r="AM88" s="152">
        <f t="shared" si="13"/>
        <v>0</v>
      </c>
    </row>
    <row r="89" spans="1:39" ht="13.5" hidden="1">
      <c r="A89" s="60" t="s">
        <v>129</v>
      </c>
      <c r="B89" s="56">
        <v>4594.441966295</v>
      </c>
      <c r="C89" s="56">
        <v>4594.2934</v>
      </c>
      <c r="D89" s="57">
        <v>0.148566295</v>
      </c>
      <c r="E89" s="58">
        <v>0</v>
      </c>
      <c r="F89" s="58">
        <v>0</v>
      </c>
      <c r="G89" s="58">
        <v>0</v>
      </c>
      <c r="H89" s="59">
        <v>25000</v>
      </c>
      <c r="I89" s="100">
        <v>1622.5</v>
      </c>
      <c r="J89" s="96">
        <f t="shared" si="14"/>
        <v>54.634499999999996</v>
      </c>
      <c r="K89" s="101">
        <v>49.074</v>
      </c>
      <c r="L89" s="101">
        <v>5.5605</v>
      </c>
      <c r="M89" s="98">
        <f t="shared" si="15"/>
        <v>65.39500000000001</v>
      </c>
      <c r="N89" s="102">
        <v>59.45</v>
      </c>
      <c r="O89" s="102">
        <v>5.945</v>
      </c>
      <c r="P89" s="99">
        <v>11938</v>
      </c>
      <c r="Q89" s="109">
        <v>11938</v>
      </c>
      <c r="R89" s="109">
        <v>0</v>
      </c>
      <c r="S89" s="99">
        <v>50000</v>
      </c>
      <c r="T89" s="109">
        <v>50000</v>
      </c>
      <c r="U89" s="109">
        <v>0</v>
      </c>
      <c r="V89" s="99">
        <v>43667</v>
      </c>
      <c r="W89" s="109">
        <v>43667</v>
      </c>
      <c r="X89" s="109">
        <v>0</v>
      </c>
      <c r="Y89" s="99">
        <v>9450</v>
      </c>
      <c r="Z89" s="109">
        <v>9450</v>
      </c>
      <c r="AA89" s="110">
        <v>0</v>
      </c>
      <c r="AB89" s="128">
        <f t="shared" si="17"/>
        <v>0</v>
      </c>
      <c r="AC89" s="133"/>
      <c r="AD89" s="134"/>
      <c r="AE89" s="131">
        <f t="shared" si="9"/>
        <v>0</v>
      </c>
      <c r="AF89" s="135">
        <v>0</v>
      </c>
      <c r="AG89" s="156">
        <v>0</v>
      </c>
      <c r="AH89" s="131">
        <f t="shared" si="10"/>
        <v>0</v>
      </c>
      <c r="AI89" s="100"/>
      <c r="AJ89" s="100"/>
      <c r="AK89" s="91">
        <f t="shared" si="11"/>
        <v>28117</v>
      </c>
      <c r="AL89" s="151">
        <f t="shared" si="12"/>
        <v>18667</v>
      </c>
      <c r="AM89" s="152">
        <f t="shared" si="13"/>
        <v>9450</v>
      </c>
    </row>
    <row r="90" spans="1:39" ht="13.5" hidden="1">
      <c r="A90" s="55" t="s">
        <v>130</v>
      </c>
      <c r="B90" s="56">
        <v>10.192409595</v>
      </c>
      <c r="C90" s="56">
        <v>10.1919</v>
      </c>
      <c r="D90" s="57">
        <v>0.000509595</v>
      </c>
      <c r="E90" s="58">
        <v>0</v>
      </c>
      <c r="F90" s="58">
        <v>0</v>
      </c>
      <c r="G90" s="58">
        <v>0</v>
      </c>
      <c r="H90" s="59"/>
      <c r="I90" s="100"/>
      <c r="J90" s="96">
        <f t="shared" si="14"/>
        <v>5.6795</v>
      </c>
      <c r="K90" s="101">
        <v>5.0795</v>
      </c>
      <c r="L90" s="101">
        <v>0.6</v>
      </c>
      <c r="M90" s="98">
        <f t="shared" si="15"/>
        <v>0</v>
      </c>
      <c r="N90" s="102">
        <v>0</v>
      </c>
      <c r="O90" s="102">
        <v>0</v>
      </c>
      <c r="P90" s="99">
        <v>6000</v>
      </c>
      <c r="Q90" s="109">
        <v>6000</v>
      </c>
      <c r="R90" s="109">
        <v>0</v>
      </c>
      <c r="S90" s="99">
        <v>0</v>
      </c>
      <c r="T90" s="109">
        <v>0</v>
      </c>
      <c r="U90" s="109">
        <v>0</v>
      </c>
      <c r="V90" s="99">
        <v>0</v>
      </c>
      <c r="W90" s="109">
        <v>0</v>
      </c>
      <c r="X90" s="109">
        <v>0</v>
      </c>
      <c r="Y90" s="99">
        <v>0</v>
      </c>
      <c r="Z90" s="109">
        <v>0</v>
      </c>
      <c r="AA90" s="110">
        <v>0</v>
      </c>
      <c r="AB90" s="128">
        <f t="shared" si="17"/>
        <v>0</v>
      </c>
      <c r="AC90" s="133"/>
      <c r="AD90" s="134"/>
      <c r="AE90" s="131">
        <f t="shared" si="9"/>
        <v>521.8544787768</v>
      </c>
      <c r="AF90" s="135">
        <v>521.8544787768</v>
      </c>
      <c r="AG90" s="156">
        <v>0</v>
      </c>
      <c r="AH90" s="131">
        <f t="shared" si="10"/>
        <v>0</v>
      </c>
      <c r="AI90" s="100"/>
      <c r="AJ90" s="100"/>
      <c r="AK90" s="91">
        <f t="shared" si="11"/>
        <v>521.8544787768</v>
      </c>
      <c r="AL90" s="151">
        <f t="shared" si="12"/>
        <v>521.8544787768</v>
      </c>
      <c r="AM90" s="152">
        <f t="shared" si="13"/>
        <v>0</v>
      </c>
    </row>
    <row r="91" spans="1:39" ht="13.5" hidden="1">
      <c r="A91" s="60" t="s">
        <v>131</v>
      </c>
      <c r="B91" s="56">
        <v>189.049597822291</v>
      </c>
      <c r="C91" s="56">
        <v>189.040145815</v>
      </c>
      <c r="D91" s="57">
        <v>0.00945200729075</v>
      </c>
      <c r="E91" s="58">
        <v>1.605980295</v>
      </c>
      <c r="F91" s="58">
        <v>1.6059</v>
      </c>
      <c r="G91" s="58">
        <v>8.0295E-05</v>
      </c>
      <c r="H91" s="59"/>
      <c r="I91" s="100"/>
      <c r="J91" s="96">
        <f t="shared" si="14"/>
        <v>21.579800000000002</v>
      </c>
      <c r="K91" s="101">
        <v>19.594</v>
      </c>
      <c r="L91" s="101">
        <v>1.9858</v>
      </c>
      <c r="M91" s="98">
        <f t="shared" si="15"/>
        <v>0.7864</v>
      </c>
      <c r="N91" s="102">
        <v>0.71</v>
      </c>
      <c r="O91" s="102">
        <v>0.0764</v>
      </c>
      <c r="P91" s="99">
        <v>15978</v>
      </c>
      <c r="Q91" s="109">
        <v>15978</v>
      </c>
      <c r="R91" s="109">
        <v>0</v>
      </c>
      <c r="S91" s="99">
        <v>0</v>
      </c>
      <c r="T91" s="109">
        <v>0</v>
      </c>
      <c r="U91" s="109">
        <v>0</v>
      </c>
      <c r="V91" s="99">
        <v>3879</v>
      </c>
      <c r="W91" s="109">
        <v>3879</v>
      </c>
      <c r="X91" s="109">
        <v>0</v>
      </c>
      <c r="Y91" s="99">
        <v>761</v>
      </c>
      <c r="Z91" s="109">
        <v>760.95</v>
      </c>
      <c r="AA91" s="110">
        <v>0.05</v>
      </c>
      <c r="AB91" s="128">
        <f t="shared" si="17"/>
        <v>0</v>
      </c>
      <c r="AC91" s="133"/>
      <c r="AD91" s="134"/>
      <c r="AE91" s="131">
        <f t="shared" si="9"/>
        <v>953.1979953215999</v>
      </c>
      <c r="AF91" s="135">
        <v>952.2979953216</v>
      </c>
      <c r="AG91" s="156">
        <v>0.9</v>
      </c>
      <c r="AH91" s="131">
        <f t="shared" si="10"/>
        <v>0</v>
      </c>
      <c r="AI91" s="100"/>
      <c r="AJ91" s="100"/>
      <c r="AK91" s="91">
        <f t="shared" si="11"/>
        <v>5593.1479953216</v>
      </c>
      <c r="AL91" s="151">
        <f t="shared" si="12"/>
        <v>4831.2979953216</v>
      </c>
      <c r="AM91" s="152">
        <f t="shared" si="13"/>
        <v>761.85</v>
      </c>
    </row>
    <row r="92" spans="1:39" ht="13.5" hidden="1">
      <c r="A92" s="60" t="s">
        <v>132</v>
      </c>
      <c r="B92" s="56">
        <v>249.19265901</v>
      </c>
      <c r="C92" s="56">
        <v>249.1802</v>
      </c>
      <c r="D92" s="57">
        <v>0.01245901</v>
      </c>
      <c r="E92" s="58">
        <v>0</v>
      </c>
      <c r="F92" s="58">
        <v>0</v>
      </c>
      <c r="G92" s="58">
        <v>0</v>
      </c>
      <c r="H92" s="59"/>
      <c r="I92" s="100"/>
      <c r="J92" s="96">
        <f t="shared" si="14"/>
        <v>51.2789</v>
      </c>
      <c r="K92" s="101">
        <v>46.452</v>
      </c>
      <c r="L92" s="101">
        <v>4.8269</v>
      </c>
      <c r="M92" s="98">
        <f t="shared" si="15"/>
        <v>2.301</v>
      </c>
      <c r="N92" s="102">
        <v>2.071</v>
      </c>
      <c r="O92" s="102">
        <v>0.23</v>
      </c>
      <c r="P92" s="99">
        <v>22666</v>
      </c>
      <c r="Q92" s="109">
        <v>22666</v>
      </c>
      <c r="R92" s="109">
        <v>0</v>
      </c>
      <c r="S92" s="99">
        <v>0</v>
      </c>
      <c r="T92" s="109">
        <v>0</v>
      </c>
      <c r="U92" s="109">
        <v>0</v>
      </c>
      <c r="V92" s="99">
        <v>27901</v>
      </c>
      <c r="W92" s="109">
        <v>27901</v>
      </c>
      <c r="X92" s="109">
        <v>0</v>
      </c>
      <c r="Y92" s="99">
        <v>0</v>
      </c>
      <c r="Z92" s="109">
        <v>0</v>
      </c>
      <c r="AA92" s="110">
        <v>0</v>
      </c>
      <c r="AB92" s="128">
        <f t="shared" si="17"/>
        <v>0</v>
      </c>
      <c r="AC92" s="133"/>
      <c r="AD92" s="134"/>
      <c r="AE92" s="131">
        <f t="shared" si="9"/>
        <v>6222.51</v>
      </c>
      <c r="AF92" s="135">
        <v>6222.51</v>
      </c>
      <c r="AG92" s="156">
        <v>0</v>
      </c>
      <c r="AH92" s="131">
        <f t="shared" si="10"/>
        <v>6222.51</v>
      </c>
      <c r="AI92" s="157">
        <v>6222.51</v>
      </c>
      <c r="AJ92" s="100"/>
      <c r="AK92" s="91">
        <f t="shared" si="11"/>
        <v>27901</v>
      </c>
      <c r="AL92" s="151">
        <f t="shared" si="12"/>
        <v>27901</v>
      </c>
      <c r="AM92" s="152">
        <f t="shared" si="13"/>
        <v>0</v>
      </c>
    </row>
    <row r="93" spans="1:39" ht="13.5" hidden="1">
      <c r="A93" s="60" t="s">
        <v>133</v>
      </c>
      <c r="B93" s="56">
        <v>460.58362803</v>
      </c>
      <c r="C93" s="56">
        <v>460.5606</v>
      </c>
      <c r="D93" s="57">
        <v>0.02302803</v>
      </c>
      <c r="E93" s="58">
        <v>101.292564375</v>
      </c>
      <c r="F93" s="58">
        <v>101.2875</v>
      </c>
      <c r="G93" s="58">
        <v>0.005064375</v>
      </c>
      <c r="H93" s="59"/>
      <c r="I93" s="100"/>
      <c r="J93" s="96">
        <f t="shared" si="14"/>
        <v>16.8525</v>
      </c>
      <c r="K93" s="101">
        <v>15.073</v>
      </c>
      <c r="L93" s="101">
        <v>1.7795</v>
      </c>
      <c r="M93" s="98">
        <f t="shared" si="15"/>
        <v>0</v>
      </c>
      <c r="N93" s="102">
        <v>0</v>
      </c>
      <c r="O93" s="102">
        <v>0</v>
      </c>
      <c r="P93" s="99">
        <v>16541</v>
      </c>
      <c r="Q93" s="109">
        <v>16541</v>
      </c>
      <c r="R93" s="109">
        <v>0</v>
      </c>
      <c r="S93" s="99">
        <v>0</v>
      </c>
      <c r="T93" s="109">
        <v>0</v>
      </c>
      <c r="U93" s="109">
        <v>0</v>
      </c>
      <c r="V93" s="99">
        <v>1254</v>
      </c>
      <c r="W93" s="109">
        <v>1254</v>
      </c>
      <c r="X93" s="109">
        <v>0</v>
      </c>
      <c r="Y93" s="99">
        <v>0</v>
      </c>
      <c r="Z93" s="109">
        <v>0</v>
      </c>
      <c r="AA93" s="110">
        <v>0</v>
      </c>
      <c r="AB93" s="128">
        <f t="shared" si="17"/>
        <v>0</v>
      </c>
      <c r="AC93" s="133"/>
      <c r="AD93" s="134"/>
      <c r="AE93" s="131">
        <f t="shared" si="9"/>
        <v>477.19</v>
      </c>
      <c r="AF93" s="135">
        <v>477.19</v>
      </c>
      <c r="AG93" s="156">
        <v>0</v>
      </c>
      <c r="AH93" s="131">
        <f t="shared" si="10"/>
        <v>0</v>
      </c>
      <c r="AI93" s="100"/>
      <c r="AJ93" s="100"/>
      <c r="AK93" s="91">
        <f t="shared" si="11"/>
        <v>1731.19</v>
      </c>
      <c r="AL93" s="151">
        <f t="shared" si="12"/>
        <v>1731.19</v>
      </c>
      <c r="AM93" s="152">
        <f t="shared" si="13"/>
        <v>0</v>
      </c>
    </row>
    <row r="94" spans="1:39" ht="13.5" hidden="1">
      <c r="A94" s="60" t="s">
        <v>134</v>
      </c>
      <c r="B94" s="56">
        <v>778.936844895</v>
      </c>
      <c r="C94" s="56">
        <v>778.8979</v>
      </c>
      <c r="D94" s="57">
        <v>0.038944895</v>
      </c>
      <c r="E94" s="58">
        <v>0</v>
      </c>
      <c r="F94" s="58">
        <v>0</v>
      </c>
      <c r="G94" s="58">
        <v>0</v>
      </c>
      <c r="H94" s="59"/>
      <c r="I94" s="100"/>
      <c r="J94" s="96">
        <f t="shared" si="14"/>
        <v>9.989899999999999</v>
      </c>
      <c r="K94" s="101">
        <v>9.001</v>
      </c>
      <c r="L94" s="101">
        <v>0.9889</v>
      </c>
      <c r="M94" s="98">
        <f t="shared" si="15"/>
        <v>0</v>
      </c>
      <c r="N94" s="102">
        <v>0</v>
      </c>
      <c r="O94" s="102">
        <v>0</v>
      </c>
      <c r="P94" s="99">
        <v>3705</v>
      </c>
      <c r="Q94" s="109">
        <v>3705</v>
      </c>
      <c r="R94" s="109">
        <v>0</v>
      </c>
      <c r="S94" s="99">
        <v>0</v>
      </c>
      <c r="T94" s="109">
        <v>0</v>
      </c>
      <c r="U94" s="109">
        <v>0</v>
      </c>
      <c r="V94" s="99">
        <v>6184</v>
      </c>
      <c r="W94" s="109">
        <v>6184</v>
      </c>
      <c r="X94" s="109">
        <v>0</v>
      </c>
      <c r="Y94" s="99">
        <v>0</v>
      </c>
      <c r="Z94" s="109">
        <v>0</v>
      </c>
      <c r="AA94" s="110">
        <v>0</v>
      </c>
      <c r="AB94" s="128">
        <f t="shared" si="17"/>
        <v>0</v>
      </c>
      <c r="AC94" s="133"/>
      <c r="AD94" s="134"/>
      <c r="AE94" s="131">
        <f t="shared" si="9"/>
        <v>10497.6179459733</v>
      </c>
      <c r="AF94" s="135">
        <v>10497.6179459733</v>
      </c>
      <c r="AG94" s="156">
        <v>0</v>
      </c>
      <c r="AH94" s="131">
        <f t="shared" si="10"/>
        <v>0</v>
      </c>
      <c r="AI94" s="100"/>
      <c r="AJ94" s="100"/>
      <c r="AK94" s="91">
        <f t="shared" si="11"/>
        <v>16681.6179459733</v>
      </c>
      <c r="AL94" s="151">
        <f t="shared" si="12"/>
        <v>16681.6179459733</v>
      </c>
      <c r="AM94" s="152">
        <f t="shared" si="13"/>
        <v>0</v>
      </c>
    </row>
    <row r="95" spans="1:39" ht="13.5" hidden="1">
      <c r="A95" s="60" t="s">
        <v>135</v>
      </c>
      <c r="B95" s="56">
        <v>805.79099053515</v>
      </c>
      <c r="C95" s="56">
        <v>805.750703</v>
      </c>
      <c r="D95" s="57">
        <v>0.04028753515</v>
      </c>
      <c r="E95" s="58">
        <v>0</v>
      </c>
      <c r="F95" s="58">
        <v>0</v>
      </c>
      <c r="G95" s="58">
        <v>0</v>
      </c>
      <c r="H95" s="59"/>
      <c r="I95" s="100"/>
      <c r="J95" s="96">
        <f t="shared" si="14"/>
        <v>16.5863</v>
      </c>
      <c r="K95" s="101">
        <v>14.807</v>
      </c>
      <c r="L95" s="101">
        <v>1.7793</v>
      </c>
      <c r="M95" s="98">
        <f t="shared" si="15"/>
        <v>0</v>
      </c>
      <c r="N95" s="102">
        <v>0</v>
      </c>
      <c r="O95" s="102">
        <v>0</v>
      </c>
      <c r="P95" s="99">
        <v>17793</v>
      </c>
      <c r="Q95" s="109">
        <v>17793</v>
      </c>
      <c r="R95" s="109">
        <v>0</v>
      </c>
      <c r="S95" s="99">
        <v>0</v>
      </c>
      <c r="T95" s="109">
        <v>0</v>
      </c>
      <c r="U95" s="109">
        <v>0</v>
      </c>
      <c r="V95" s="99">
        <v>0</v>
      </c>
      <c r="W95" s="109">
        <v>0</v>
      </c>
      <c r="X95" s="109">
        <v>0</v>
      </c>
      <c r="Y95" s="99">
        <v>0</v>
      </c>
      <c r="Z95" s="109">
        <v>0</v>
      </c>
      <c r="AA95" s="110">
        <v>0</v>
      </c>
      <c r="AB95" s="128">
        <f t="shared" si="17"/>
        <v>977.85</v>
      </c>
      <c r="AC95" s="129">
        <v>977.85</v>
      </c>
      <c r="AD95" s="134"/>
      <c r="AE95" s="131">
        <f t="shared" si="9"/>
        <v>0</v>
      </c>
      <c r="AF95" s="135">
        <v>0</v>
      </c>
      <c r="AG95" s="156">
        <v>0</v>
      </c>
      <c r="AH95" s="131">
        <f t="shared" si="10"/>
        <v>0</v>
      </c>
      <c r="AI95" s="100"/>
      <c r="AJ95" s="100"/>
      <c r="AK95" s="91">
        <f t="shared" si="11"/>
        <v>977.85</v>
      </c>
      <c r="AL95" s="151">
        <f t="shared" si="12"/>
        <v>977.85</v>
      </c>
      <c r="AM95" s="152">
        <f t="shared" si="13"/>
        <v>0</v>
      </c>
    </row>
    <row r="96" spans="1:39" ht="13.5" hidden="1">
      <c r="A96" s="60" t="s">
        <v>136</v>
      </c>
      <c r="B96" s="56">
        <v>546.784037835</v>
      </c>
      <c r="C96" s="56">
        <v>546.7567</v>
      </c>
      <c r="D96" s="57">
        <v>0.027337835</v>
      </c>
      <c r="E96" s="58">
        <v>0</v>
      </c>
      <c r="F96" s="58">
        <v>0</v>
      </c>
      <c r="G96" s="58">
        <v>0</v>
      </c>
      <c r="H96" s="59"/>
      <c r="I96" s="100"/>
      <c r="J96" s="96">
        <f t="shared" si="14"/>
        <v>51.8397</v>
      </c>
      <c r="K96" s="101">
        <v>47.127</v>
      </c>
      <c r="L96" s="101">
        <v>4.7127</v>
      </c>
      <c r="M96" s="98">
        <f t="shared" si="15"/>
        <v>0</v>
      </c>
      <c r="N96" s="102">
        <v>0</v>
      </c>
      <c r="O96" s="102">
        <v>0</v>
      </c>
      <c r="P96" s="99">
        <v>47127</v>
      </c>
      <c r="Q96" s="109">
        <v>47127</v>
      </c>
      <c r="R96" s="109">
        <v>0</v>
      </c>
      <c r="S96" s="99">
        <v>0</v>
      </c>
      <c r="T96" s="109">
        <v>0</v>
      </c>
      <c r="U96" s="109">
        <v>0</v>
      </c>
      <c r="V96" s="99">
        <v>0</v>
      </c>
      <c r="W96" s="109">
        <v>0</v>
      </c>
      <c r="X96" s="109">
        <v>0</v>
      </c>
      <c r="Y96" s="99">
        <v>0</v>
      </c>
      <c r="Z96" s="109">
        <v>0</v>
      </c>
      <c r="AA96" s="110">
        <v>0</v>
      </c>
      <c r="AB96" s="128">
        <f t="shared" si="17"/>
        <v>0</v>
      </c>
      <c r="AC96" s="133"/>
      <c r="AD96" s="134"/>
      <c r="AE96" s="131">
        <f t="shared" si="9"/>
        <v>0</v>
      </c>
      <c r="AF96" s="135">
        <v>0</v>
      </c>
      <c r="AG96" s="156">
        <v>0</v>
      </c>
      <c r="AH96" s="131">
        <f t="shared" si="10"/>
        <v>0</v>
      </c>
      <c r="AI96" s="100"/>
      <c r="AJ96" s="100"/>
      <c r="AK96" s="91">
        <f t="shared" si="11"/>
        <v>0</v>
      </c>
      <c r="AL96" s="151">
        <f t="shared" si="12"/>
        <v>0</v>
      </c>
      <c r="AM96" s="152">
        <f t="shared" si="13"/>
        <v>0</v>
      </c>
    </row>
    <row r="97" spans="1:39" ht="13.5" hidden="1">
      <c r="A97" s="60" t="s">
        <v>137</v>
      </c>
      <c r="B97" s="56">
        <v>4418.0615192805</v>
      </c>
      <c r="C97" s="56">
        <v>4417.90061</v>
      </c>
      <c r="D97" s="57">
        <v>0.1609092805</v>
      </c>
      <c r="E97" s="58">
        <v>0</v>
      </c>
      <c r="F97" s="58">
        <v>0</v>
      </c>
      <c r="G97" s="58">
        <v>0</v>
      </c>
      <c r="H97" s="59">
        <v>20000</v>
      </c>
      <c r="I97" s="100">
        <v>1199</v>
      </c>
      <c r="J97" s="96">
        <f t="shared" si="14"/>
        <v>55.3394</v>
      </c>
      <c r="K97" s="101">
        <v>49.958</v>
      </c>
      <c r="L97" s="101">
        <v>5.3814</v>
      </c>
      <c r="M97" s="98">
        <f t="shared" si="15"/>
        <v>0.5852</v>
      </c>
      <c r="N97" s="102">
        <v>0.532</v>
      </c>
      <c r="O97" s="102">
        <v>0.0532</v>
      </c>
      <c r="P97" s="99">
        <v>31764</v>
      </c>
      <c r="Q97" s="109">
        <v>31764</v>
      </c>
      <c r="R97" s="109">
        <v>0</v>
      </c>
      <c r="S97" s="99">
        <v>0</v>
      </c>
      <c r="T97" s="109">
        <v>0</v>
      </c>
      <c r="U97" s="109">
        <v>0</v>
      </c>
      <c r="V97" s="99">
        <v>22050</v>
      </c>
      <c r="W97" s="109">
        <v>22050</v>
      </c>
      <c r="X97" s="109">
        <v>0</v>
      </c>
      <c r="Y97" s="99">
        <v>532</v>
      </c>
      <c r="Z97" s="109">
        <v>532</v>
      </c>
      <c r="AA97" s="110">
        <v>0</v>
      </c>
      <c r="AB97" s="128">
        <f t="shared" si="17"/>
        <v>0</v>
      </c>
      <c r="AC97" s="133"/>
      <c r="AD97" s="134"/>
      <c r="AE97" s="131">
        <f t="shared" si="9"/>
        <v>5654.524767</v>
      </c>
      <c r="AF97" s="135">
        <v>4654.524767</v>
      </c>
      <c r="AG97" s="156">
        <v>1000</v>
      </c>
      <c r="AH97" s="131">
        <f t="shared" si="10"/>
        <v>0</v>
      </c>
      <c r="AI97" s="100"/>
      <c r="AJ97" s="100"/>
      <c r="AK97" s="91">
        <f t="shared" si="11"/>
        <v>8236.524766999999</v>
      </c>
      <c r="AL97" s="151">
        <f t="shared" si="12"/>
        <v>6704.524766999999</v>
      </c>
      <c r="AM97" s="152">
        <f t="shared" si="13"/>
        <v>1532</v>
      </c>
    </row>
    <row r="98" spans="1:39" ht="13.5" hidden="1">
      <c r="A98" s="60" t="s">
        <v>138</v>
      </c>
      <c r="B98" s="56">
        <v>5823.4213237575</v>
      </c>
      <c r="C98" s="56">
        <v>5823.19015</v>
      </c>
      <c r="D98" s="57">
        <v>0.2311737575</v>
      </c>
      <c r="E98" s="58">
        <v>25.743387105</v>
      </c>
      <c r="F98" s="58">
        <v>25.7421</v>
      </c>
      <c r="G98" s="58">
        <v>0.001287105</v>
      </c>
      <c r="H98" s="59">
        <v>20000</v>
      </c>
      <c r="I98" s="100">
        <v>1199</v>
      </c>
      <c r="J98" s="96">
        <f t="shared" si="14"/>
        <v>48.1961</v>
      </c>
      <c r="K98" s="101">
        <v>43.751</v>
      </c>
      <c r="L98" s="101">
        <v>4.4451</v>
      </c>
      <c r="M98" s="98">
        <f t="shared" si="15"/>
        <v>8.096</v>
      </c>
      <c r="N98" s="102">
        <v>7.286</v>
      </c>
      <c r="O98" s="102">
        <v>0.81</v>
      </c>
      <c r="P98" s="99">
        <v>17241</v>
      </c>
      <c r="Q98" s="109">
        <v>17241</v>
      </c>
      <c r="R98" s="109">
        <v>0</v>
      </c>
      <c r="S98" s="99">
        <v>0</v>
      </c>
      <c r="T98" s="109">
        <v>0</v>
      </c>
      <c r="U98" s="109">
        <v>0</v>
      </c>
      <c r="V98" s="99">
        <v>31900</v>
      </c>
      <c r="W98" s="109">
        <v>31900</v>
      </c>
      <c r="X98" s="109">
        <v>0</v>
      </c>
      <c r="Y98" s="99">
        <v>8095</v>
      </c>
      <c r="Z98" s="109">
        <v>8095</v>
      </c>
      <c r="AA98" s="110">
        <v>0</v>
      </c>
      <c r="AB98" s="128">
        <f t="shared" si="17"/>
        <v>0.44</v>
      </c>
      <c r="AC98" s="129">
        <v>0.44</v>
      </c>
      <c r="AD98" s="134"/>
      <c r="AE98" s="131">
        <f t="shared" si="9"/>
        <v>0</v>
      </c>
      <c r="AF98" s="135">
        <v>0</v>
      </c>
      <c r="AG98" s="156">
        <v>0</v>
      </c>
      <c r="AH98" s="131">
        <f t="shared" si="10"/>
        <v>0</v>
      </c>
      <c r="AI98" s="100"/>
      <c r="AJ98" s="100"/>
      <c r="AK98" s="91">
        <f t="shared" si="11"/>
        <v>19995.44</v>
      </c>
      <c r="AL98" s="151">
        <f t="shared" si="12"/>
        <v>11900.439999999999</v>
      </c>
      <c r="AM98" s="152">
        <f t="shared" si="13"/>
        <v>8095</v>
      </c>
    </row>
    <row r="99" spans="1:39" ht="13.5" hidden="1">
      <c r="A99" s="60" t="s">
        <v>139</v>
      </c>
      <c r="B99" s="56">
        <v>465.32026485</v>
      </c>
      <c r="C99" s="56">
        <v>465.297</v>
      </c>
      <c r="D99" s="57">
        <v>0.02326485</v>
      </c>
      <c r="E99" s="58">
        <v>0</v>
      </c>
      <c r="F99" s="58">
        <v>0</v>
      </c>
      <c r="G99" s="58">
        <v>0</v>
      </c>
      <c r="H99" s="59"/>
      <c r="I99" s="100"/>
      <c r="J99" s="96">
        <f t="shared" si="14"/>
        <v>18.0387</v>
      </c>
      <c r="K99" s="101">
        <v>16.166</v>
      </c>
      <c r="L99" s="101">
        <v>1.8727</v>
      </c>
      <c r="M99" s="98">
        <f t="shared" si="15"/>
        <v>0</v>
      </c>
      <c r="N99" s="102">
        <v>0</v>
      </c>
      <c r="O99" s="102">
        <v>0</v>
      </c>
      <c r="P99" s="99">
        <v>15709</v>
      </c>
      <c r="Q99" s="109">
        <v>15709</v>
      </c>
      <c r="R99" s="109">
        <v>0</v>
      </c>
      <c r="S99" s="99">
        <v>0</v>
      </c>
      <c r="T99" s="109">
        <v>0</v>
      </c>
      <c r="U99" s="109">
        <v>0</v>
      </c>
      <c r="V99" s="99">
        <v>3018</v>
      </c>
      <c r="W99" s="109">
        <v>3018</v>
      </c>
      <c r="X99" s="109">
        <v>0</v>
      </c>
      <c r="Y99" s="99">
        <v>0</v>
      </c>
      <c r="Z99" s="109">
        <v>0</v>
      </c>
      <c r="AA99" s="110">
        <v>0</v>
      </c>
      <c r="AB99" s="128">
        <f t="shared" si="17"/>
        <v>0</v>
      </c>
      <c r="AC99" s="133"/>
      <c r="AD99" s="134"/>
      <c r="AE99" s="131">
        <f t="shared" si="9"/>
        <v>4357.132</v>
      </c>
      <c r="AF99" s="135">
        <v>4357.132</v>
      </c>
      <c r="AG99" s="156">
        <v>0</v>
      </c>
      <c r="AH99" s="131">
        <f t="shared" si="10"/>
        <v>0</v>
      </c>
      <c r="AI99" s="100"/>
      <c r="AJ99" s="100"/>
      <c r="AK99" s="91">
        <f t="shared" si="11"/>
        <v>7375.132</v>
      </c>
      <c r="AL99" s="151">
        <f t="shared" si="12"/>
        <v>7375.132</v>
      </c>
      <c r="AM99" s="152">
        <f t="shared" si="13"/>
        <v>0</v>
      </c>
    </row>
    <row r="100" spans="1:39" ht="13.5" hidden="1">
      <c r="A100" s="60" t="s">
        <v>140</v>
      </c>
      <c r="B100" s="56">
        <v>3722.9939037175</v>
      </c>
      <c r="C100" s="56">
        <v>3722.93915</v>
      </c>
      <c r="D100" s="57">
        <v>0.0547537175</v>
      </c>
      <c r="E100" s="58">
        <v>0</v>
      </c>
      <c r="F100" s="58">
        <v>0</v>
      </c>
      <c r="G100" s="58">
        <v>0</v>
      </c>
      <c r="H100" s="59">
        <v>35000</v>
      </c>
      <c r="I100" s="100">
        <v>2627</v>
      </c>
      <c r="J100" s="96">
        <f t="shared" si="14"/>
        <v>33.5822</v>
      </c>
      <c r="K100" s="101">
        <v>30.22</v>
      </c>
      <c r="L100" s="101">
        <v>3.3622</v>
      </c>
      <c r="M100" s="98">
        <f t="shared" si="15"/>
        <v>0</v>
      </c>
      <c r="N100" s="102">
        <v>0</v>
      </c>
      <c r="O100" s="102">
        <v>0</v>
      </c>
      <c r="P100" s="99">
        <v>3622</v>
      </c>
      <c r="Q100" s="109">
        <v>3622</v>
      </c>
      <c r="R100" s="109">
        <v>0</v>
      </c>
      <c r="S100" s="99">
        <v>0</v>
      </c>
      <c r="T100" s="109">
        <v>0</v>
      </c>
      <c r="U100" s="109">
        <v>0</v>
      </c>
      <c r="V100" s="99">
        <v>30000</v>
      </c>
      <c r="W100" s="109">
        <v>30000</v>
      </c>
      <c r="X100" s="109">
        <v>0</v>
      </c>
      <c r="Y100" s="99">
        <v>0</v>
      </c>
      <c r="Z100" s="109">
        <v>0</v>
      </c>
      <c r="AA100" s="110">
        <v>0</v>
      </c>
      <c r="AB100" s="128">
        <f t="shared" si="17"/>
        <v>0</v>
      </c>
      <c r="AC100" s="133"/>
      <c r="AD100" s="134"/>
      <c r="AE100" s="131">
        <f t="shared" si="9"/>
        <v>7004.926876280329</v>
      </c>
      <c r="AF100" s="135">
        <v>6714.01777628033</v>
      </c>
      <c r="AG100" s="156">
        <v>290.9091</v>
      </c>
      <c r="AH100" s="131">
        <f t="shared" si="10"/>
        <v>0</v>
      </c>
      <c r="AI100" s="100"/>
      <c r="AJ100" s="100"/>
      <c r="AK100" s="91">
        <f t="shared" si="11"/>
        <v>2004.9268762803288</v>
      </c>
      <c r="AL100" s="151">
        <f t="shared" si="12"/>
        <v>1714.0177762803287</v>
      </c>
      <c r="AM100" s="152">
        <f t="shared" si="13"/>
        <v>290.9091</v>
      </c>
    </row>
    <row r="101" spans="1:39" ht="13.5" hidden="1">
      <c r="A101" s="55" t="s">
        <v>141</v>
      </c>
      <c r="B101" s="56">
        <v>508.70323343125</v>
      </c>
      <c r="C101" s="56">
        <v>508.677825</v>
      </c>
      <c r="D101" s="57">
        <v>0.02540843125</v>
      </c>
      <c r="E101" s="58">
        <v>0</v>
      </c>
      <c r="F101" s="58">
        <v>0</v>
      </c>
      <c r="G101" s="58">
        <v>0</v>
      </c>
      <c r="H101" s="59"/>
      <c r="I101" s="100"/>
      <c r="J101" s="96">
        <f t="shared" si="14"/>
        <v>20.2025</v>
      </c>
      <c r="K101" s="101">
        <v>18.1965</v>
      </c>
      <c r="L101" s="101">
        <v>2.006</v>
      </c>
      <c r="M101" s="98">
        <f t="shared" si="15"/>
        <v>0</v>
      </c>
      <c r="N101" s="102">
        <v>0</v>
      </c>
      <c r="O101" s="102">
        <v>0</v>
      </c>
      <c r="P101" s="99">
        <v>2920</v>
      </c>
      <c r="Q101" s="109">
        <v>2920</v>
      </c>
      <c r="R101" s="109">
        <v>0</v>
      </c>
      <c r="S101" s="99">
        <v>0</v>
      </c>
      <c r="T101" s="109">
        <v>0</v>
      </c>
      <c r="U101" s="109">
        <v>0</v>
      </c>
      <c r="V101" s="99">
        <v>17144</v>
      </c>
      <c r="W101" s="109">
        <v>17144</v>
      </c>
      <c r="X101" s="109">
        <v>0</v>
      </c>
      <c r="Y101" s="99">
        <v>0</v>
      </c>
      <c r="Z101" s="109">
        <v>0</v>
      </c>
      <c r="AA101" s="110">
        <v>0</v>
      </c>
      <c r="AB101" s="128">
        <f t="shared" si="17"/>
        <v>0.001</v>
      </c>
      <c r="AC101" s="133">
        <v>0.001</v>
      </c>
      <c r="AD101" s="134"/>
      <c r="AE101" s="131">
        <f t="shared" si="9"/>
        <v>2243.856904008</v>
      </c>
      <c r="AF101" s="135">
        <v>2243.856904008</v>
      </c>
      <c r="AG101" s="156">
        <v>0</v>
      </c>
      <c r="AH101" s="131">
        <f t="shared" si="10"/>
        <v>0</v>
      </c>
      <c r="AI101" s="100"/>
      <c r="AJ101" s="100"/>
      <c r="AK101" s="91">
        <f t="shared" si="11"/>
        <v>19387.857904008</v>
      </c>
      <c r="AL101" s="151">
        <f t="shared" si="12"/>
        <v>19387.857904008</v>
      </c>
      <c r="AM101" s="152">
        <f t="shared" si="13"/>
        <v>0</v>
      </c>
    </row>
    <row r="102" spans="1:39" ht="13.5" hidden="1">
      <c r="A102" s="55" t="s">
        <v>142</v>
      </c>
      <c r="B102" s="56">
        <v>21.481974045</v>
      </c>
      <c r="C102" s="56">
        <v>21.4809</v>
      </c>
      <c r="D102" s="57">
        <v>0.001074045</v>
      </c>
      <c r="E102" s="58">
        <v>0</v>
      </c>
      <c r="F102" s="58">
        <v>0</v>
      </c>
      <c r="G102" s="58">
        <v>0</v>
      </c>
      <c r="H102" s="59"/>
      <c r="I102" s="100"/>
      <c r="J102" s="96">
        <f t="shared" si="14"/>
        <v>10.02</v>
      </c>
      <c r="K102" s="101">
        <v>8.958</v>
      </c>
      <c r="L102" s="101">
        <v>1.062</v>
      </c>
      <c r="M102" s="98">
        <f t="shared" si="15"/>
        <v>0</v>
      </c>
      <c r="N102" s="102">
        <v>0</v>
      </c>
      <c r="O102" s="102">
        <v>0</v>
      </c>
      <c r="P102" s="99">
        <v>3477</v>
      </c>
      <c r="Q102" s="109">
        <v>3477</v>
      </c>
      <c r="R102" s="109">
        <v>0</v>
      </c>
      <c r="S102" s="99">
        <v>0</v>
      </c>
      <c r="T102" s="109">
        <v>0</v>
      </c>
      <c r="U102" s="109">
        <v>0</v>
      </c>
      <c r="V102" s="99">
        <v>2616</v>
      </c>
      <c r="W102" s="109">
        <v>2616</v>
      </c>
      <c r="X102" s="109">
        <v>0</v>
      </c>
      <c r="Y102" s="99">
        <v>0</v>
      </c>
      <c r="Z102" s="109">
        <v>0</v>
      </c>
      <c r="AA102" s="110">
        <v>0</v>
      </c>
      <c r="AB102" s="128">
        <f t="shared" si="17"/>
        <v>0</v>
      </c>
      <c r="AC102" s="133"/>
      <c r="AD102" s="134"/>
      <c r="AE102" s="131">
        <f t="shared" si="9"/>
        <v>0.45</v>
      </c>
      <c r="AF102" s="135">
        <v>0.45</v>
      </c>
      <c r="AG102" s="156">
        <v>0</v>
      </c>
      <c r="AH102" s="131">
        <f t="shared" si="10"/>
        <v>0</v>
      </c>
      <c r="AI102" s="100"/>
      <c r="AJ102" s="100"/>
      <c r="AK102" s="91">
        <f t="shared" si="11"/>
        <v>2616.45</v>
      </c>
      <c r="AL102" s="151">
        <f t="shared" si="12"/>
        <v>2616.45</v>
      </c>
      <c r="AM102" s="152">
        <f t="shared" si="13"/>
        <v>0</v>
      </c>
    </row>
    <row r="103" spans="1:39" ht="13.5" hidden="1">
      <c r="A103" s="60" t="s">
        <v>143</v>
      </c>
      <c r="B103" s="56">
        <v>24.845342205</v>
      </c>
      <c r="C103" s="56">
        <v>24.8441</v>
      </c>
      <c r="D103" s="57">
        <v>0.001242205</v>
      </c>
      <c r="E103" s="58">
        <v>0</v>
      </c>
      <c r="F103" s="58">
        <v>0</v>
      </c>
      <c r="G103" s="58">
        <v>0</v>
      </c>
      <c r="H103" s="59"/>
      <c r="I103" s="100"/>
      <c r="J103" s="96">
        <f t="shared" si="14"/>
        <v>0</v>
      </c>
      <c r="K103" s="101">
        <v>0</v>
      </c>
      <c r="L103" s="101">
        <v>0</v>
      </c>
      <c r="M103" s="98">
        <f t="shared" si="15"/>
        <v>7.0422</v>
      </c>
      <c r="N103" s="102">
        <v>6.402</v>
      </c>
      <c r="O103" s="102">
        <v>0.6402</v>
      </c>
      <c r="P103" s="99">
        <v>0</v>
      </c>
      <c r="Q103" s="109">
        <v>0</v>
      </c>
      <c r="R103" s="109">
        <v>0</v>
      </c>
      <c r="S103" s="99">
        <v>0</v>
      </c>
      <c r="T103" s="109">
        <v>0</v>
      </c>
      <c r="U103" s="109">
        <v>0</v>
      </c>
      <c r="V103" s="99">
        <v>0</v>
      </c>
      <c r="W103" s="109">
        <v>0</v>
      </c>
      <c r="X103" s="109">
        <v>0</v>
      </c>
      <c r="Y103" s="99">
        <v>6402</v>
      </c>
      <c r="Z103" s="109">
        <v>6402</v>
      </c>
      <c r="AA103" s="110">
        <v>0</v>
      </c>
      <c r="AB103" s="128">
        <f t="shared" si="17"/>
        <v>0</v>
      </c>
      <c r="AC103" s="133"/>
      <c r="AD103" s="134"/>
      <c r="AE103" s="131">
        <f t="shared" si="9"/>
        <v>3335.109725</v>
      </c>
      <c r="AF103" s="135">
        <v>2735.109725</v>
      </c>
      <c r="AG103" s="156">
        <v>600</v>
      </c>
      <c r="AH103" s="131">
        <f t="shared" si="10"/>
        <v>0</v>
      </c>
      <c r="AI103" s="100"/>
      <c r="AJ103" s="100"/>
      <c r="AK103" s="91">
        <f t="shared" si="11"/>
        <v>9737.109725</v>
      </c>
      <c r="AL103" s="151">
        <f t="shared" si="12"/>
        <v>2735.109725</v>
      </c>
      <c r="AM103" s="152">
        <f t="shared" si="13"/>
        <v>7002</v>
      </c>
    </row>
    <row r="104" spans="1:39" ht="13.5" hidden="1">
      <c r="A104" s="60" t="s">
        <v>144</v>
      </c>
      <c r="B104" s="56">
        <v>31.66678326</v>
      </c>
      <c r="C104" s="56">
        <v>31.6652</v>
      </c>
      <c r="D104" s="57">
        <v>0.00158326</v>
      </c>
      <c r="E104" s="58">
        <v>0</v>
      </c>
      <c r="F104" s="58">
        <v>0</v>
      </c>
      <c r="G104" s="58">
        <v>0</v>
      </c>
      <c r="H104" s="59"/>
      <c r="I104" s="100"/>
      <c r="J104" s="96">
        <f t="shared" si="14"/>
        <v>11.6385</v>
      </c>
      <c r="K104" s="101">
        <v>10.445</v>
      </c>
      <c r="L104" s="101">
        <v>1.1935</v>
      </c>
      <c r="M104" s="98">
        <f t="shared" si="15"/>
        <v>0</v>
      </c>
      <c r="N104" s="102">
        <v>0</v>
      </c>
      <c r="O104" s="102">
        <v>0</v>
      </c>
      <c r="P104" s="99">
        <v>11935</v>
      </c>
      <c r="Q104" s="109">
        <v>11935</v>
      </c>
      <c r="R104" s="109">
        <v>0</v>
      </c>
      <c r="S104" s="99">
        <v>0</v>
      </c>
      <c r="T104" s="109">
        <v>0</v>
      </c>
      <c r="U104" s="109">
        <v>0</v>
      </c>
      <c r="V104" s="99">
        <v>0</v>
      </c>
      <c r="W104" s="109">
        <v>0</v>
      </c>
      <c r="X104" s="109">
        <v>0</v>
      </c>
      <c r="Y104" s="99">
        <v>0</v>
      </c>
      <c r="Z104" s="109">
        <v>0</v>
      </c>
      <c r="AA104" s="110">
        <v>0</v>
      </c>
      <c r="AB104" s="128">
        <f t="shared" si="17"/>
        <v>0</v>
      </c>
      <c r="AC104" s="133"/>
      <c r="AD104" s="134"/>
      <c r="AE104" s="131">
        <f t="shared" si="9"/>
        <v>0</v>
      </c>
      <c r="AF104" s="135">
        <v>0</v>
      </c>
      <c r="AG104" s="156">
        <v>0</v>
      </c>
      <c r="AH104" s="131">
        <f t="shared" si="10"/>
        <v>0</v>
      </c>
      <c r="AI104" s="100"/>
      <c r="AJ104" s="100"/>
      <c r="AK104" s="91">
        <f t="shared" si="11"/>
        <v>0</v>
      </c>
      <c r="AL104" s="151">
        <f t="shared" si="12"/>
        <v>0</v>
      </c>
      <c r="AM104" s="152">
        <f t="shared" si="13"/>
        <v>0</v>
      </c>
    </row>
    <row r="105" spans="1:39" ht="13.5" hidden="1">
      <c r="A105" s="60" t="s">
        <v>145</v>
      </c>
      <c r="B105" s="56">
        <v>3302.437748495</v>
      </c>
      <c r="C105" s="56">
        <v>3302.3349</v>
      </c>
      <c r="D105" s="57">
        <v>0.102848495</v>
      </c>
      <c r="E105" s="58">
        <v>0</v>
      </c>
      <c r="F105" s="58">
        <v>0</v>
      </c>
      <c r="G105" s="58">
        <v>0</v>
      </c>
      <c r="H105" s="59"/>
      <c r="I105" s="100">
        <v>1245</v>
      </c>
      <c r="J105" s="96">
        <f t="shared" si="14"/>
        <v>52.537</v>
      </c>
      <c r="K105" s="101">
        <v>47.012</v>
      </c>
      <c r="L105" s="101">
        <v>5.525</v>
      </c>
      <c r="M105" s="98">
        <f t="shared" si="15"/>
        <v>18.035600000000002</v>
      </c>
      <c r="N105" s="102">
        <v>16.396</v>
      </c>
      <c r="O105" s="102">
        <v>1.6396</v>
      </c>
      <c r="P105" s="99">
        <v>37192</v>
      </c>
      <c r="Q105" s="109">
        <v>37192</v>
      </c>
      <c r="R105" s="109">
        <v>0</v>
      </c>
      <c r="S105" s="99">
        <v>0</v>
      </c>
      <c r="T105" s="109">
        <v>0</v>
      </c>
      <c r="U105" s="109">
        <v>0</v>
      </c>
      <c r="V105" s="99">
        <v>18057</v>
      </c>
      <c r="W105" s="109">
        <v>18057</v>
      </c>
      <c r="X105" s="109">
        <v>0</v>
      </c>
      <c r="Y105" s="99">
        <v>16396</v>
      </c>
      <c r="Z105" s="109">
        <v>16396</v>
      </c>
      <c r="AA105" s="110">
        <v>0</v>
      </c>
      <c r="AB105" s="128">
        <f t="shared" si="17"/>
        <v>3200</v>
      </c>
      <c r="AC105" s="158">
        <v>3200</v>
      </c>
      <c r="AD105" s="134"/>
      <c r="AE105" s="131">
        <f t="shared" si="9"/>
        <v>1.000062</v>
      </c>
      <c r="AF105" s="135">
        <v>0.91</v>
      </c>
      <c r="AG105" s="156">
        <v>0.090062</v>
      </c>
      <c r="AH105" s="131">
        <f t="shared" si="10"/>
        <v>0</v>
      </c>
      <c r="AI105" s="100"/>
      <c r="AJ105" s="100"/>
      <c r="AK105" s="91">
        <f t="shared" si="11"/>
        <v>34454.000062</v>
      </c>
      <c r="AL105" s="151">
        <f>W105+AC105+AF105-AI105-H105-3200</f>
        <v>18057.91</v>
      </c>
      <c r="AM105" s="152">
        <f t="shared" si="13"/>
        <v>16396.090062</v>
      </c>
    </row>
    <row r="106" spans="1:39" ht="13.5">
      <c r="A106" s="60" t="s">
        <v>146</v>
      </c>
      <c r="B106" s="56">
        <v>101.459075200125</v>
      </c>
      <c r="C106" s="56">
        <v>101.4540025</v>
      </c>
      <c r="D106" s="57">
        <v>0.005072700125</v>
      </c>
      <c r="E106" s="58">
        <v>0</v>
      </c>
      <c r="F106" s="58">
        <v>0</v>
      </c>
      <c r="G106" s="58">
        <v>0</v>
      </c>
      <c r="H106" s="59"/>
      <c r="I106" s="100"/>
      <c r="J106" s="96">
        <f t="shared" si="14"/>
        <v>10.058800000000002</v>
      </c>
      <c r="K106" s="101">
        <v>8.9905</v>
      </c>
      <c r="L106" s="101">
        <v>1.0683</v>
      </c>
      <c r="M106" s="98">
        <f t="shared" si="15"/>
        <v>0</v>
      </c>
      <c r="N106" s="102">
        <v>0</v>
      </c>
      <c r="O106" s="102">
        <v>0</v>
      </c>
      <c r="P106" s="99">
        <v>10683</v>
      </c>
      <c r="Q106" s="109">
        <v>10683</v>
      </c>
      <c r="R106" s="109">
        <v>0</v>
      </c>
      <c r="S106" s="99">
        <v>0</v>
      </c>
      <c r="T106" s="109">
        <v>0</v>
      </c>
      <c r="U106" s="109">
        <v>0</v>
      </c>
      <c r="V106" s="99">
        <v>0</v>
      </c>
      <c r="W106" s="109">
        <v>0</v>
      </c>
      <c r="X106" s="109">
        <v>0</v>
      </c>
      <c r="Y106" s="99">
        <v>0</v>
      </c>
      <c r="Z106" s="109">
        <v>0</v>
      </c>
      <c r="AA106" s="110">
        <v>0</v>
      </c>
      <c r="AB106" s="128">
        <f t="shared" si="17"/>
        <v>0</v>
      </c>
      <c r="AC106" s="133"/>
      <c r="AD106" s="134"/>
      <c r="AE106" s="131">
        <f t="shared" si="9"/>
        <v>750.2268</v>
      </c>
      <c r="AF106" s="135">
        <v>750.2268</v>
      </c>
      <c r="AG106" s="156">
        <v>0</v>
      </c>
      <c r="AH106" s="131">
        <f t="shared" si="10"/>
        <v>0</v>
      </c>
      <c r="AI106" s="100"/>
      <c r="AJ106" s="100"/>
      <c r="AK106" s="91">
        <f t="shared" si="11"/>
        <v>750.2268</v>
      </c>
      <c r="AL106" s="151">
        <f t="shared" si="12"/>
        <v>750.2268</v>
      </c>
      <c r="AM106" s="152">
        <f t="shared" si="13"/>
        <v>0</v>
      </c>
    </row>
    <row r="107" spans="1:39" ht="13.5" hidden="1">
      <c r="A107" s="55" t="s">
        <v>147</v>
      </c>
      <c r="B107" s="56">
        <v>173.30546484</v>
      </c>
      <c r="C107" s="56">
        <v>173.2968</v>
      </c>
      <c r="D107" s="57">
        <v>0.00866484</v>
      </c>
      <c r="E107" s="58">
        <v>0</v>
      </c>
      <c r="F107" s="58">
        <v>0</v>
      </c>
      <c r="G107" s="58">
        <v>0</v>
      </c>
      <c r="H107" s="59"/>
      <c r="I107" s="100"/>
      <c r="J107" s="96">
        <f t="shared" si="14"/>
        <v>9.134</v>
      </c>
      <c r="K107" s="101">
        <v>8.134</v>
      </c>
      <c r="L107" s="101">
        <v>1</v>
      </c>
      <c r="M107" s="98">
        <f t="shared" si="15"/>
        <v>0</v>
      </c>
      <c r="N107" s="102">
        <v>0</v>
      </c>
      <c r="O107" s="102">
        <v>0</v>
      </c>
      <c r="P107" s="99">
        <v>10000</v>
      </c>
      <c r="Q107" s="109">
        <v>10000</v>
      </c>
      <c r="R107" s="109">
        <v>0</v>
      </c>
      <c r="S107" s="99">
        <v>0</v>
      </c>
      <c r="T107" s="109">
        <v>0</v>
      </c>
      <c r="U107" s="109">
        <v>0</v>
      </c>
      <c r="V107" s="99">
        <v>0</v>
      </c>
      <c r="W107" s="109">
        <v>0</v>
      </c>
      <c r="X107" s="109">
        <v>0</v>
      </c>
      <c r="Y107" s="99">
        <v>0</v>
      </c>
      <c r="Z107" s="109">
        <v>0</v>
      </c>
      <c r="AA107" s="110">
        <v>0</v>
      </c>
      <c r="AB107" s="128">
        <f t="shared" si="17"/>
        <v>0</v>
      </c>
      <c r="AC107" s="133"/>
      <c r="AD107" s="134"/>
      <c r="AE107" s="131">
        <f t="shared" si="9"/>
        <v>1154.039494</v>
      </c>
      <c r="AF107" s="135">
        <v>1154.039494</v>
      </c>
      <c r="AG107" s="156">
        <v>0</v>
      </c>
      <c r="AH107" s="131">
        <f t="shared" si="10"/>
        <v>0</v>
      </c>
      <c r="AI107" s="100"/>
      <c r="AJ107" s="100"/>
      <c r="AK107" s="91">
        <f t="shared" si="11"/>
        <v>1154.039494</v>
      </c>
      <c r="AL107" s="151">
        <f t="shared" si="12"/>
        <v>1154.039494</v>
      </c>
      <c r="AM107" s="152">
        <f t="shared" si="13"/>
        <v>0</v>
      </c>
    </row>
    <row r="108" ht="13.5">
      <c r="AC108" s="159"/>
    </row>
    <row r="109" ht="13.5">
      <c r="AC109" s="159"/>
    </row>
    <row r="110" ht="13.5">
      <c r="AC110" s="159"/>
    </row>
    <row r="111" ht="13.5">
      <c r="AC111" s="159"/>
    </row>
    <row r="112" ht="13.5">
      <c r="AC112" s="159"/>
    </row>
    <row r="113" ht="13.5">
      <c r="AC113" s="159"/>
    </row>
    <row r="114" ht="13.5">
      <c r="AC114" s="159"/>
    </row>
    <row r="115" ht="13.5">
      <c r="AC115" s="159"/>
    </row>
    <row r="116" ht="13.5">
      <c r="AC116" s="159"/>
    </row>
    <row r="117" ht="13.5">
      <c r="AC117" s="159"/>
    </row>
    <row r="118" ht="13.5">
      <c r="AC118" s="159"/>
    </row>
    <row r="119" ht="13.5">
      <c r="AC119" s="159"/>
    </row>
    <row r="120" ht="13.5">
      <c r="AC120" s="159"/>
    </row>
    <row r="121" ht="13.5">
      <c r="AC121" s="159"/>
    </row>
    <row r="122" ht="13.5">
      <c r="AC122" s="159"/>
    </row>
    <row r="123" ht="13.5">
      <c r="AC123" s="159"/>
    </row>
    <row r="124" ht="13.5">
      <c r="AC124" s="159"/>
    </row>
    <row r="125" ht="13.5">
      <c r="AC125" s="159"/>
    </row>
    <row r="126" ht="13.5">
      <c r="AC126" s="159"/>
    </row>
    <row r="127" ht="13.5">
      <c r="AC127" s="159"/>
    </row>
    <row r="128" ht="13.5">
      <c r="AC128" s="159"/>
    </row>
    <row r="129" ht="13.5">
      <c r="AC129" s="159"/>
    </row>
    <row r="130" ht="13.5">
      <c r="AC130" s="159"/>
    </row>
    <row r="131" ht="13.5">
      <c r="AC131" s="159"/>
    </row>
    <row r="132" ht="13.5">
      <c r="AC132" s="159"/>
    </row>
    <row r="133" ht="13.5">
      <c r="AC133" s="159"/>
    </row>
    <row r="134" ht="13.5">
      <c r="AC134" s="159"/>
    </row>
    <row r="135" ht="13.5">
      <c r="AC135" s="159"/>
    </row>
    <row r="136" ht="13.5">
      <c r="AC136" s="159"/>
    </row>
    <row r="137" ht="13.5">
      <c r="AC137" s="159"/>
    </row>
    <row r="138" ht="13.5">
      <c r="AC138" s="159"/>
    </row>
    <row r="139" ht="13.5">
      <c r="AC139" s="159"/>
    </row>
    <row r="140" ht="13.5">
      <c r="AC140" s="159"/>
    </row>
    <row r="141" ht="13.5">
      <c r="AC141" s="159"/>
    </row>
    <row r="142" ht="13.5">
      <c r="AC142" s="159"/>
    </row>
    <row r="143" ht="13.5">
      <c r="AC143" s="159"/>
    </row>
    <row r="144" ht="13.5">
      <c r="AC144" s="159"/>
    </row>
    <row r="145" ht="13.5">
      <c r="AC145" s="159"/>
    </row>
    <row r="146" ht="13.5">
      <c r="AC146" s="159"/>
    </row>
    <row r="147" ht="13.5">
      <c r="AC147" s="159"/>
    </row>
    <row r="148" ht="13.5">
      <c r="AC148" s="159"/>
    </row>
    <row r="149" ht="13.5">
      <c r="AC149" s="159"/>
    </row>
    <row r="150" ht="13.5">
      <c r="AC150" s="159"/>
    </row>
    <row r="151" ht="13.5">
      <c r="AC151" s="159"/>
    </row>
    <row r="152" ht="13.5">
      <c r="AC152" s="159"/>
    </row>
    <row r="153" ht="13.5">
      <c r="AC153" s="159"/>
    </row>
    <row r="154" ht="13.5">
      <c r="AC154" s="159"/>
    </row>
    <row r="155" ht="13.5">
      <c r="AC155" s="159"/>
    </row>
    <row r="156" ht="13.5">
      <c r="AC156" s="159"/>
    </row>
    <row r="157" ht="13.5">
      <c r="AC157" s="159"/>
    </row>
    <row r="158" ht="13.5">
      <c r="AC158" s="159"/>
    </row>
    <row r="159" ht="13.5">
      <c r="AC159" s="159"/>
    </row>
    <row r="160" ht="13.5">
      <c r="AC160" s="159"/>
    </row>
    <row r="161" ht="13.5">
      <c r="AC161" s="159"/>
    </row>
    <row r="162" ht="13.5">
      <c r="AC162" s="159"/>
    </row>
    <row r="163" ht="13.5">
      <c r="AC163" s="159"/>
    </row>
    <row r="164" ht="13.5">
      <c r="AC164" s="159"/>
    </row>
    <row r="165" ht="13.5">
      <c r="AC165" s="159"/>
    </row>
    <row r="166" ht="13.5">
      <c r="AC166" s="159"/>
    </row>
    <row r="167" ht="13.5">
      <c r="AC167" s="159"/>
    </row>
    <row r="168" ht="13.5">
      <c r="AC168" s="159"/>
    </row>
    <row r="169" ht="13.5">
      <c r="AC169" s="159"/>
    </row>
    <row r="170" ht="13.5">
      <c r="AC170" s="159"/>
    </row>
    <row r="171" ht="13.5">
      <c r="AC171" s="159"/>
    </row>
    <row r="172" ht="13.5">
      <c r="AC172" s="159"/>
    </row>
    <row r="173" ht="13.5">
      <c r="AC173" s="159"/>
    </row>
    <row r="174" ht="13.5">
      <c r="AC174" s="159"/>
    </row>
    <row r="175" ht="13.5">
      <c r="AC175" s="159"/>
    </row>
    <row r="176" ht="13.5">
      <c r="AC176" s="159"/>
    </row>
    <row r="177" ht="13.5">
      <c r="AC177" s="159"/>
    </row>
    <row r="178" ht="13.5">
      <c r="AC178" s="159"/>
    </row>
    <row r="179" ht="13.5">
      <c r="AC179" s="159"/>
    </row>
    <row r="180" ht="13.5">
      <c r="AC180" s="159"/>
    </row>
    <row r="181" ht="13.5">
      <c r="AC181" s="159"/>
    </row>
    <row r="182" ht="13.5">
      <c r="AC182" s="159"/>
    </row>
    <row r="183" ht="13.5">
      <c r="AC183" s="159"/>
    </row>
    <row r="184" ht="13.5">
      <c r="AC184" s="159"/>
    </row>
    <row r="185" ht="13.5">
      <c r="AC185" s="159"/>
    </row>
    <row r="186" ht="13.5">
      <c r="AC186" s="159"/>
    </row>
    <row r="187" ht="13.5">
      <c r="AC187" s="159"/>
    </row>
    <row r="188" ht="13.5">
      <c r="AC188" s="159"/>
    </row>
    <row r="189" ht="13.5">
      <c r="AC189" s="159"/>
    </row>
    <row r="190" ht="13.5">
      <c r="AC190" s="159"/>
    </row>
    <row r="191" ht="13.5">
      <c r="AC191" s="159"/>
    </row>
    <row r="192" ht="13.5">
      <c r="AC192" s="159"/>
    </row>
    <row r="193" ht="13.5">
      <c r="AC193" s="159"/>
    </row>
    <row r="194" ht="13.5">
      <c r="AC194" s="159"/>
    </row>
    <row r="195" ht="13.5">
      <c r="AC195" s="159"/>
    </row>
    <row r="196" ht="13.5">
      <c r="AC196" s="159"/>
    </row>
    <row r="197" ht="13.5">
      <c r="AC197" s="159"/>
    </row>
    <row r="198" ht="13.5">
      <c r="AC198" s="159"/>
    </row>
    <row r="199" ht="13.5">
      <c r="AC199" s="159"/>
    </row>
    <row r="200" ht="13.5">
      <c r="AC200" s="159"/>
    </row>
    <row r="201" ht="13.5">
      <c r="AC201" s="159"/>
    </row>
    <row r="202" ht="13.5">
      <c r="AC202" s="159"/>
    </row>
    <row r="203" ht="13.5">
      <c r="AC203" s="159"/>
    </row>
    <row r="204" ht="13.5">
      <c r="AC204" s="159"/>
    </row>
    <row r="205" ht="13.5">
      <c r="AC205" s="159"/>
    </row>
    <row r="206" ht="13.5">
      <c r="AC206" s="159"/>
    </row>
    <row r="207" ht="13.5">
      <c r="AC207" s="159"/>
    </row>
    <row r="208" ht="13.5">
      <c r="AC208" s="159"/>
    </row>
    <row r="209" ht="13.5">
      <c r="AC209" s="159"/>
    </row>
    <row r="210" ht="13.5">
      <c r="AC210" s="159"/>
    </row>
    <row r="211" ht="13.5">
      <c r="AC211" s="159"/>
    </row>
    <row r="212" ht="13.5">
      <c r="AC212" s="159"/>
    </row>
    <row r="213" ht="13.5">
      <c r="AC213" s="159"/>
    </row>
    <row r="214" ht="13.5">
      <c r="AC214" s="159"/>
    </row>
    <row r="215" ht="13.5">
      <c r="AC215" s="159"/>
    </row>
    <row r="216" ht="13.5">
      <c r="AC216" s="159"/>
    </row>
    <row r="217" ht="13.5">
      <c r="AC217" s="159"/>
    </row>
    <row r="218" ht="13.5">
      <c r="AC218" s="159"/>
    </row>
    <row r="219" ht="13.5">
      <c r="AC219" s="159"/>
    </row>
    <row r="220" ht="13.5">
      <c r="AC220" s="159"/>
    </row>
    <row r="221" ht="13.5">
      <c r="AC221" s="159"/>
    </row>
    <row r="222" ht="13.5">
      <c r="AC222" s="159"/>
    </row>
    <row r="223" ht="13.5">
      <c r="AC223" s="159"/>
    </row>
    <row r="224" ht="13.5">
      <c r="AC224" s="159"/>
    </row>
    <row r="225" ht="13.5">
      <c r="AC225" s="159"/>
    </row>
    <row r="226" ht="13.5">
      <c r="AC226" s="159"/>
    </row>
    <row r="227" ht="13.5">
      <c r="AC227" s="159"/>
    </row>
    <row r="228" ht="13.5">
      <c r="AC228" s="159"/>
    </row>
    <row r="229" ht="13.5">
      <c r="AC229" s="159"/>
    </row>
    <row r="230" ht="13.5">
      <c r="AC230" s="159"/>
    </row>
    <row r="231" ht="13.5">
      <c r="AC231" s="159"/>
    </row>
    <row r="232" ht="13.5">
      <c r="AC232" s="159"/>
    </row>
    <row r="233" ht="13.5">
      <c r="AC233" s="159"/>
    </row>
    <row r="234" ht="13.5">
      <c r="AC234" s="159"/>
    </row>
    <row r="235" ht="13.5">
      <c r="AC235" s="159"/>
    </row>
    <row r="236" ht="13.5">
      <c r="AC236" s="159"/>
    </row>
    <row r="237" ht="13.5">
      <c r="AC237" s="159"/>
    </row>
    <row r="238" ht="13.5">
      <c r="AC238" s="159"/>
    </row>
    <row r="239" ht="13.5">
      <c r="AC239" s="159"/>
    </row>
    <row r="240" ht="13.5">
      <c r="AC240" s="159"/>
    </row>
    <row r="241" ht="13.5">
      <c r="AC241" s="159"/>
    </row>
    <row r="242" ht="13.5">
      <c r="AC242" s="159"/>
    </row>
    <row r="243" ht="13.5">
      <c r="AC243" s="159"/>
    </row>
    <row r="244" ht="13.5">
      <c r="AC244" s="159"/>
    </row>
    <row r="245" ht="13.5">
      <c r="AC245" s="159"/>
    </row>
    <row r="246" ht="13.5">
      <c r="AC246" s="159"/>
    </row>
    <row r="247" ht="13.5">
      <c r="AC247" s="159"/>
    </row>
    <row r="248" ht="13.5">
      <c r="AC248" s="159"/>
    </row>
    <row r="249" ht="13.5">
      <c r="AC249" s="159"/>
    </row>
    <row r="250" ht="13.5">
      <c r="AC250" s="159"/>
    </row>
    <row r="251" ht="13.5">
      <c r="AC251" s="159"/>
    </row>
    <row r="252" ht="13.5">
      <c r="AC252" s="159"/>
    </row>
    <row r="253" ht="13.5">
      <c r="AC253" s="159"/>
    </row>
    <row r="254" ht="13.5">
      <c r="AC254" s="159"/>
    </row>
    <row r="255" ht="13.5">
      <c r="AC255" s="159"/>
    </row>
    <row r="256" ht="13.5">
      <c r="AC256" s="159"/>
    </row>
    <row r="257" ht="13.5">
      <c r="AC257" s="159"/>
    </row>
    <row r="258" ht="13.5">
      <c r="AC258" s="159"/>
    </row>
    <row r="259" ht="13.5">
      <c r="AC259" s="159"/>
    </row>
    <row r="260" ht="13.5">
      <c r="AC260" s="159"/>
    </row>
    <row r="261" ht="13.5">
      <c r="AC261" s="159"/>
    </row>
    <row r="262" ht="13.5">
      <c r="AC262" s="159"/>
    </row>
    <row r="263" ht="13.5">
      <c r="AC263" s="159"/>
    </row>
    <row r="264" ht="13.5">
      <c r="AC264" s="159"/>
    </row>
    <row r="265" ht="13.5">
      <c r="AC265" s="159"/>
    </row>
    <row r="266" ht="13.5">
      <c r="AC266" s="159"/>
    </row>
    <row r="267" ht="13.5">
      <c r="AC267" s="159"/>
    </row>
    <row r="268" ht="13.5">
      <c r="AC268" s="159"/>
    </row>
    <row r="269" ht="13.5">
      <c r="AC269" s="159"/>
    </row>
    <row r="270" ht="13.5">
      <c r="AC270" s="159"/>
    </row>
    <row r="271" ht="13.5">
      <c r="AC271" s="159"/>
    </row>
    <row r="272" ht="13.5">
      <c r="AC272" s="159"/>
    </row>
    <row r="273" ht="13.5">
      <c r="AC273" s="159"/>
    </row>
    <row r="274" ht="13.5">
      <c r="AC274" s="159"/>
    </row>
    <row r="275" ht="13.5">
      <c r="AC275" s="159"/>
    </row>
    <row r="276" ht="13.5">
      <c r="AC276" s="159"/>
    </row>
    <row r="277" ht="13.5">
      <c r="AC277" s="159"/>
    </row>
    <row r="278" ht="13.5">
      <c r="AC278" s="159"/>
    </row>
    <row r="279" ht="13.5">
      <c r="AC279" s="159"/>
    </row>
    <row r="280" ht="13.5">
      <c r="AC280" s="159"/>
    </row>
    <row r="281" ht="13.5">
      <c r="AC281" s="159"/>
    </row>
    <row r="282" ht="13.5">
      <c r="AC282" s="159"/>
    </row>
    <row r="283" ht="13.5">
      <c r="AC283" s="159"/>
    </row>
    <row r="284" ht="13.5">
      <c r="AC284" s="159"/>
    </row>
    <row r="285" ht="13.5">
      <c r="AC285" s="159"/>
    </row>
    <row r="286" ht="13.5">
      <c r="AC286" s="159"/>
    </row>
    <row r="287" ht="13.5">
      <c r="AC287" s="159"/>
    </row>
    <row r="288" ht="13.5">
      <c r="AC288" s="159"/>
    </row>
    <row r="289" ht="13.5">
      <c r="AC289" s="159"/>
    </row>
    <row r="290" ht="13.5">
      <c r="AC290" s="159"/>
    </row>
    <row r="291" ht="13.5">
      <c r="AC291" s="159"/>
    </row>
    <row r="292" ht="13.5">
      <c r="AC292" s="159"/>
    </row>
    <row r="293" ht="13.5">
      <c r="AC293" s="159"/>
    </row>
    <row r="294" ht="13.5">
      <c r="AC294" s="159"/>
    </row>
    <row r="295" ht="13.5">
      <c r="AC295" s="159"/>
    </row>
    <row r="296" ht="13.5">
      <c r="AC296" s="159"/>
    </row>
    <row r="297" ht="13.5">
      <c r="AC297" s="159"/>
    </row>
    <row r="298" ht="13.5">
      <c r="AC298" s="159"/>
    </row>
    <row r="299" ht="13.5">
      <c r="AC299" s="159"/>
    </row>
    <row r="300" ht="13.5">
      <c r="AC300" s="159"/>
    </row>
    <row r="301" ht="13.5">
      <c r="AC301" s="159"/>
    </row>
    <row r="302" ht="13.5">
      <c r="AC302" s="159"/>
    </row>
    <row r="303" ht="13.5">
      <c r="AC303" s="159"/>
    </row>
    <row r="304" ht="13.5">
      <c r="AC304" s="159"/>
    </row>
    <row r="305" ht="13.5">
      <c r="AC305" s="159"/>
    </row>
    <row r="306" ht="13.5">
      <c r="AC306" s="159"/>
    </row>
    <row r="307" ht="13.5">
      <c r="AC307" s="159"/>
    </row>
    <row r="308" ht="13.5">
      <c r="AC308" s="159"/>
    </row>
    <row r="309" ht="13.5">
      <c r="AC309" s="159"/>
    </row>
    <row r="310" ht="13.5">
      <c r="AC310" s="159"/>
    </row>
    <row r="311" ht="13.5">
      <c r="AC311" s="159"/>
    </row>
    <row r="312" ht="13.5">
      <c r="AC312" s="159"/>
    </row>
    <row r="313" ht="13.5">
      <c r="AC313" s="159"/>
    </row>
    <row r="314" ht="13.5">
      <c r="AC314" s="159"/>
    </row>
    <row r="315" ht="13.5">
      <c r="AC315" s="159"/>
    </row>
    <row r="316" ht="13.5">
      <c r="AC316" s="159"/>
    </row>
    <row r="317" ht="13.5">
      <c r="AC317" s="159"/>
    </row>
    <row r="318" ht="13.5">
      <c r="AC318" s="159"/>
    </row>
    <row r="319" ht="13.5">
      <c r="AC319" s="159"/>
    </row>
    <row r="320" ht="13.5">
      <c r="AC320" s="159"/>
    </row>
    <row r="321" ht="13.5">
      <c r="AC321" s="159"/>
    </row>
    <row r="322" ht="13.5">
      <c r="AC322" s="159"/>
    </row>
    <row r="323" ht="13.5">
      <c r="AC323" s="159"/>
    </row>
    <row r="324" ht="13.5">
      <c r="AC324" s="159"/>
    </row>
    <row r="325" ht="13.5">
      <c r="AC325" s="159"/>
    </row>
    <row r="326" ht="13.5">
      <c r="AC326" s="159"/>
    </row>
    <row r="327" ht="13.5">
      <c r="AC327" s="159"/>
    </row>
    <row r="328" ht="13.5">
      <c r="AC328" s="159"/>
    </row>
    <row r="329" ht="13.5">
      <c r="AC329" s="159"/>
    </row>
    <row r="330" ht="13.5">
      <c r="AC330" s="159"/>
    </row>
    <row r="331" ht="13.5">
      <c r="AC331" s="159"/>
    </row>
    <row r="332" ht="13.5">
      <c r="AC332" s="159"/>
    </row>
    <row r="333" ht="13.5">
      <c r="AC333" s="159"/>
    </row>
    <row r="334" ht="13.5">
      <c r="AC334" s="159"/>
    </row>
    <row r="335" ht="13.5">
      <c r="AC335" s="159"/>
    </row>
    <row r="336" ht="13.5">
      <c r="AC336" s="159"/>
    </row>
    <row r="337" ht="13.5">
      <c r="AC337" s="159"/>
    </row>
    <row r="338" ht="13.5">
      <c r="AC338" s="159"/>
    </row>
    <row r="339" ht="13.5">
      <c r="AC339" s="159"/>
    </row>
    <row r="340" ht="13.5">
      <c r="AC340" s="159"/>
    </row>
    <row r="341" ht="13.5">
      <c r="AC341" s="159"/>
    </row>
    <row r="342" ht="13.5">
      <c r="AC342" s="159"/>
    </row>
    <row r="343" ht="13.5">
      <c r="AC343" s="159"/>
    </row>
    <row r="344" ht="13.5">
      <c r="AC344" s="159"/>
    </row>
    <row r="345" ht="13.5">
      <c r="AC345" s="159"/>
    </row>
    <row r="346" ht="13.5">
      <c r="AC346" s="159"/>
    </row>
    <row r="347" ht="13.5">
      <c r="AC347" s="159"/>
    </row>
    <row r="348" ht="13.5">
      <c r="AC348" s="159"/>
    </row>
    <row r="349" ht="13.5">
      <c r="AC349" s="159"/>
    </row>
    <row r="350" ht="13.5">
      <c r="AC350" s="159"/>
    </row>
    <row r="351" ht="13.5">
      <c r="AC351" s="159"/>
    </row>
    <row r="352" ht="13.5">
      <c r="AC352" s="159"/>
    </row>
    <row r="353" ht="13.5">
      <c r="AC353" s="159"/>
    </row>
    <row r="354" ht="13.5">
      <c r="AC354" s="159"/>
    </row>
    <row r="355" ht="13.5">
      <c r="AC355" s="159"/>
    </row>
    <row r="356" ht="13.5">
      <c r="AC356" s="159"/>
    </row>
    <row r="357" ht="13.5">
      <c r="AC357" s="159"/>
    </row>
    <row r="358" ht="13.5">
      <c r="AC358" s="159"/>
    </row>
    <row r="359" ht="13.5">
      <c r="AC359" s="159"/>
    </row>
    <row r="360" ht="13.5">
      <c r="AC360" s="159"/>
    </row>
    <row r="361" ht="13.5">
      <c r="AC361" s="159"/>
    </row>
    <row r="362" ht="13.5">
      <c r="AC362" s="159"/>
    </row>
    <row r="363" ht="13.5">
      <c r="AC363" s="159"/>
    </row>
    <row r="364" ht="13.5">
      <c r="AC364" s="159"/>
    </row>
    <row r="365" ht="13.5">
      <c r="AC365" s="159"/>
    </row>
    <row r="366" ht="13.5">
      <c r="AC366" s="159"/>
    </row>
    <row r="367" ht="13.5">
      <c r="AC367" s="159"/>
    </row>
    <row r="368" ht="13.5">
      <c r="AC368" s="159"/>
    </row>
    <row r="369" ht="13.5">
      <c r="AC369" s="159"/>
    </row>
    <row r="370" ht="13.5">
      <c r="AC370" s="159"/>
    </row>
    <row r="371" ht="13.5">
      <c r="AC371" s="159"/>
    </row>
    <row r="372" ht="13.5">
      <c r="AC372" s="159"/>
    </row>
    <row r="373" ht="13.5">
      <c r="AC373" s="159"/>
    </row>
    <row r="374" ht="13.5">
      <c r="AC374" s="159"/>
    </row>
    <row r="375" ht="13.5">
      <c r="AC375" s="159"/>
    </row>
    <row r="376" ht="13.5">
      <c r="AC376" s="159"/>
    </row>
    <row r="377" ht="13.5">
      <c r="AC377" s="159"/>
    </row>
    <row r="378" ht="13.5">
      <c r="AC378" s="159"/>
    </row>
    <row r="379" ht="13.5">
      <c r="AC379" s="159"/>
    </row>
    <row r="380" ht="13.5">
      <c r="AC380" s="159"/>
    </row>
    <row r="381" ht="13.5">
      <c r="AC381" s="159"/>
    </row>
    <row r="382" ht="13.5">
      <c r="AC382" s="159"/>
    </row>
    <row r="383" ht="13.5">
      <c r="AC383" s="159"/>
    </row>
    <row r="384" ht="13.5">
      <c r="AC384" s="159"/>
    </row>
    <row r="385" ht="13.5">
      <c r="AC385" s="159"/>
    </row>
    <row r="386" ht="13.5">
      <c r="AC386" s="159"/>
    </row>
    <row r="387" ht="13.5">
      <c r="AC387" s="159"/>
    </row>
    <row r="388" ht="13.5">
      <c r="AC388" s="159"/>
    </row>
    <row r="389" ht="13.5">
      <c r="AC389" s="159"/>
    </row>
    <row r="390" ht="13.5">
      <c r="AC390" s="159"/>
    </row>
    <row r="391" ht="13.5">
      <c r="AC391" s="159"/>
    </row>
    <row r="392" ht="13.5">
      <c r="AC392" s="159"/>
    </row>
    <row r="393" ht="13.5">
      <c r="AC393" s="159"/>
    </row>
    <row r="394" ht="13.5">
      <c r="AC394" s="159"/>
    </row>
    <row r="395" ht="13.5">
      <c r="AC395" s="159"/>
    </row>
    <row r="396" ht="13.5">
      <c r="AC396" s="159"/>
    </row>
    <row r="397" ht="13.5">
      <c r="AC397" s="159"/>
    </row>
    <row r="398" ht="13.5">
      <c r="AC398" s="159"/>
    </row>
    <row r="399" ht="13.5">
      <c r="AC399" s="159"/>
    </row>
    <row r="400" ht="13.5">
      <c r="AC400" s="159"/>
    </row>
    <row r="401" ht="13.5">
      <c r="AC401" s="159"/>
    </row>
    <row r="402" ht="13.5">
      <c r="AC402" s="159"/>
    </row>
    <row r="403" ht="13.5">
      <c r="AC403" s="159"/>
    </row>
    <row r="404" ht="13.5">
      <c r="AC404" s="159"/>
    </row>
    <row r="405" ht="13.5">
      <c r="AC405" s="159"/>
    </row>
    <row r="406" ht="13.5">
      <c r="AC406" s="159"/>
    </row>
    <row r="407" ht="13.5">
      <c r="AC407" s="159"/>
    </row>
    <row r="408" ht="13.5">
      <c r="AC408" s="159"/>
    </row>
    <row r="409" ht="13.5">
      <c r="AC409" s="159"/>
    </row>
    <row r="410" ht="13.5">
      <c r="AC410" s="159"/>
    </row>
    <row r="411" ht="13.5">
      <c r="AC411" s="159"/>
    </row>
    <row r="412" ht="13.5">
      <c r="AC412" s="159"/>
    </row>
    <row r="413" ht="13.5">
      <c r="AC413" s="159"/>
    </row>
    <row r="414" ht="13.5">
      <c r="AC414" s="159"/>
    </row>
    <row r="415" ht="13.5">
      <c r="AC415" s="159"/>
    </row>
    <row r="416" ht="13.5">
      <c r="AC416" s="159"/>
    </row>
    <row r="417" ht="13.5">
      <c r="AC417" s="159"/>
    </row>
    <row r="418" ht="13.5">
      <c r="AC418" s="159"/>
    </row>
    <row r="419" ht="13.5">
      <c r="AC419" s="159"/>
    </row>
    <row r="420" ht="13.5">
      <c r="AC420" s="159"/>
    </row>
    <row r="421" ht="13.5">
      <c r="AC421" s="159"/>
    </row>
    <row r="422" ht="13.5">
      <c r="AC422" s="159"/>
    </row>
    <row r="423" ht="13.5">
      <c r="AC423" s="159"/>
    </row>
    <row r="424" ht="13.5">
      <c r="AC424" s="159"/>
    </row>
    <row r="425" ht="13.5">
      <c r="AC425" s="159"/>
    </row>
    <row r="426" ht="13.5">
      <c r="AC426" s="159"/>
    </row>
    <row r="427" ht="13.5">
      <c r="AC427" s="159"/>
    </row>
    <row r="428" ht="13.5">
      <c r="AC428" s="159"/>
    </row>
    <row r="429" ht="13.5">
      <c r="AC429" s="159"/>
    </row>
    <row r="430" ht="13.5">
      <c r="AC430" s="159"/>
    </row>
    <row r="431" ht="13.5">
      <c r="AC431" s="159"/>
    </row>
    <row r="432" ht="13.5">
      <c r="AC432" s="159"/>
    </row>
    <row r="433" ht="13.5">
      <c r="AC433" s="159"/>
    </row>
    <row r="434" ht="13.5">
      <c r="AC434" s="159"/>
    </row>
    <row r="435" ht="13.5">
      <c r="AC435" s="159"/>
    </row>
    <row r="436" ht="13.5">
      <c r="AC436" s="159"/>
    </row>
    <row r="437" ht="13.5">
      <c r="AC437" s="159"/>
    </row>
    <row r="438" ht="13.5">
      <c r="AC438" s="159"/>
    </row>
    <row r="439" ht="13.5">
      <c r="AC439" s="159"/>
    </row>
    <row r="440" ht="13.5">
      <c r="AC440" s="159"/>
    </row>
    <row r="441" ht="13.5">
      <c r="AC441" s="159"/>
    </row>
    <row r="442" ht="13.5">
      <c r="AC442" s="159"/>
    </row>
    <row r="443" ht="13.5">
      <c r="AC443" s="159"/>
    </row>
    <row r="444" ht="13.5">
      <c r="AC444" s="159"/>
    </row>
    <row r="445" ht="13.5">
      <c r="AC445" s="159"/>
    </row>
    <row r="446" ht="13.5">
      <c r="AC446" s="159"/>
    </row>
    <row r="447" ht="13.5">
      <c r="AC447" s="159"/>
    </row>
    <row r="448" ht="13.5">
      <c r="AC448" s="159"/>
    </row>
    <row r="449" ht="13.5">
      <c r="AC449" s="159"/>
    </row>
    <row r="450" ht="13.5">
      <c r="AC450" s="159"/>
    </row>
    <row r="451" ht="13.5">
      <c r="AC451" s="159"/>
    </row>
    <row r="452" ht="13.5">
      <c r="AC452" s="159"/>
    </row>
    <row r="453" ht="13.5">
      <c r="AC453" s="159"/>
    </row>
    <row r="454" ht="13.5">
      <c r="AC454" s="159"/>
    </row>
    <row r="455" ht="13.5">
      <c r="AC455" s="159"/>
    </row>
    <row r="456" ht="13.5">
      <c r="AC456" s="159"/>
    </row>
    <row r="457" ht="13.5">
      <c r="AC457" s="159"/>
    </row>
    <row r="458" ht="13.5">
      <c r="AC458" s="159"/>
    </row>
    <row r="459" ht="13.5">
      <c r="AC459" s="159"/>
    </row>
    <row r="460" ht="13.5">
      <c r="AC460" s="159"/>
    </row>
    <row r="461" ht="13.5">
      <c r="AC461" s="159"/>
    </row>
    <row r="462" ht="13.5">
      <c r="AC462" s="159"/>
    </row>
    <row r="463" ht="13.5">
      <c r="AC463" s="159"/>
    </row>
    <row r="464" ht="13.5">
      <c r="AC464" s="159"/>
    </row>
    <row r="465" ht="13.5">
      <c r="AC465" s="159"/>
    </row>
    <row r="466" ht="13.5">
      <c r="AC466" s="159"/>
    </row>
    <row r="467" ht="13.5">
      <c r="AC467" s="159"/>
    </row>
    <row r="468" ht="13.5">
      <c r="AC468" s="159"/>
    </row>
    <row r="469" ht="13.5">
      <c r="AC469" s="159"/>
    </row>
    <row r="470" ht="13.5">
      <c r="AC470" s="159"/>
    </row>
    <row r="471" ht="13.5">
      <c r="AC471" s="159"/>
    </row>
    <row r="472" ht="13.5">
      <c r="AC472" s="159"/>
    </row>
    <row r="473" ht="13.5">
      <c r="AC473" s="159"/>
    </row>
    <row r="474" ht="13.5">
      <c r="AC474" s="159"/>
    </row>
    <row r="475" ht="13.5">
      <c r="AC475" s="159"/>
    </row>
    <row r="476" ht="13.5">
      <c r="AC476" s="159"/>
    </row>
    <row r="477" ht="13.5">
      <c r="AC477" s="159"/>
    </row>
    <row r="478" ht="13.5">
      <c r="AC478" s="159"/>
    </row>
    <row r="479" ht="13.5">
      <c r="AC479" s="159"/>
    </row>
    <row r="480" ht="13.5">
      <c r="AC480" s="159"/>
    </row>
    <row r="481" ht="13.5">
      <c r="AC481" s="159"/>
    </row>
    <row r="482" ht="13.5">
      <c r="AC482" s="159"/>
    </row>
    <row r="483" ht="13.5">
      <c r="AC483" s="159"/>
    </row>
    <row r="484" ht="13.5">
      <c r="AC484" s="159"/>
    </row>
    <row r="485" ht="13.5">
      <c r="AC485" s="159"/>
    </row>
    <row r="486" ht="13.5">
      <c r="AC486" s="159"/>
    </row>
    <row r="487" ht="13.5">
      <c r="AC487" s="159"/>
    </row>
    <row r="488" ht="13.5">
      <c r="AC488" s="159"/>
    </row>
    <row r="489" ht="13.5">
      <c r="AC489" s="159"/>
    </row>
    <row r="490" ht="13.5">
      <c r="AC490" s="159"/>
    </row>
  </sheetData>
  <sheetProtection/>
  <mergeCells count="49">
    <mergeCell ref="H4:I4"/>
    <mergeCell ref="J4:O4"/>
    <mergeCell ref="P4:U4"/>
    <mergeCell ref="V4:AA4"/>
    <mergeCell ref="AB4:AD4"/>
    <mergeCell ref="AE4:AG4"/>
    <mergeCell ref="AH4:AJ4"/>
    <mergeCell ref="AK4:AM4"/>
    <mergeCell ref="A1:A3"/>
    <mergeCell ref="A4:A7"/>
    <mergeCell ref="B4:B7"/>
    <mergeCell ref="C6:C7"/>
    <mergeCell ref="D6:D7"/>
    <mergeCell ref="E4:E7"/>
    <mergeCell ref="F6:F7"/>
    <mergeCell ref="G6:G7"/>
    <mergeCell ref="H1:H3"/>
    <mergeCell ref="H5:H7"/>
    <mergeCell ref="I5:I7"/>
    <mergeCell ref="J5:J7"/>
    <mergeCell ref="M5:M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1:AL3"/>
    <mergeCell ref="AL5:AL7"/>
    <mergeCell ref="AM1:AM3"/>
    <mergeCell ref="AM5:AM7"/>
    <mergeCell ref="B1:D3"/>
    <mergeCell ref="E1:G3"/>
    <mergeCell ref="C4:D5"/>
    <mergeCell ref="P1:AA3"/>
    <mergeCell ref="AB1:AJ3"/>
    <mergeCell ref="K5:L6"/>
    <mergeCell ref="J1:L3"/>
    <mergeCell ref="M1:O3"/>
    <mergeCell ref="N5:O6"/>
    <mergeCell ref="P5:R6"/>
    <mergeCell ref="S5:U6"/>
    <mergeCell ref="V5:X6"/>
    <mergeCell ref="Y5:AA6"/>
    <mergeCell ref="F4:G5"/>
  </mergeCells>
  <printOptions/>
  <pageMargins left="0.71" right="0.71" top="0.75" bottom="0.75" header="0.31" footer="0.31"/>
  <pageSetup horizontalDpi="200" verticalDpi="2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2017-01-01T16:13:00Z</cp:lastPrinted>
  <dcterms:created xsi:type="dcterms:W3CDTF">2017-01-01T19:37:00Z</dcterms:created>
  <dcterms:modified xsi:type="dcterms:W3CDTF">2017-11-14T07:28:23Z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2052-10.1.0.6759</vt:lpwstr>
  </property>
</Properties>
</file>